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UK" sheetId="1" r:id="rId1"/>
  </sheets>
  <definedNames>
    <definedName name="_xlnm._FilterDatabase" localSheetId="0" hidden="1">UK!$A$1:$L$22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F4" i="1"/>
  <c r="D4" i="1"/>
  <c r="J10" i="1"/>
  <c r="E2" i="1"/>
  <c r="F5" i="1"/>
  <c r="E5" i="1"/>
  <c r="H4" i="1"/>
  <c r="H19" i="1"/>
  <c r="J3" i="1"/>
  <c r="J4" i="1"/>
  <c r="G3" i="1"/>
  <c r="H16" i="1"/>
  <c r="H14" i="1"/>
  <c r="E3" i="1"/>
  <c r="I3" i="1"/>
  <c r="F2" i="1"/>
  <c r="H21" i="1"/>
  <c r="E4" i="1"/>
  <c r="J2" i="1"/>
  <c r="I10" i="1"/>
  <c r="J11" i="1"/>
  <c r="I2" i="1"/>
  <c r="H2" i="1"/>
  <c r="G4" i="1"/>
  <c r="H10" i="1"/>
  <c r="D2" i="1"/>
  <c r="J5" i="1"/>
  <c r="H15" i="1"/>
  <c r="H13" i="1"/>
  <c r="D3" i="1"/>
  <c r="H11" i="1"/>
  <c r="H20" i="1"/>
  <c r="H7" i="1"/>
  <c r="I11" i="1"/>
  <c r="I4" i="1"/>
  <c r="H18" i="1"/>
  <c r="G5" i="1"/>
  <c r="H8" i="1"/>
  <c r="H3" i="1"/>
  <c r="H5" i="1"/>
  <c r="H9" i="1"/>
  <c r="H12" i="1"/>
  <c r="G2" i="1"/>
  <c r="F3" i="1"/>
  <c r="D5" i="1"/>
  <c r="H6" i="1"/>
  <c r="I5" i="1"/>
  <c r="H17" i="1"/>
  <c r="H23" i="1" l="1"/>
</calcChain>
</file>

<file path=xl/sharedStrings.xml><?xml version="1.0" encoding="utf-8"?>
<sst xmlns="http://schemas.openxmlformats.org/spreadsheetml/2006/main" count="82" uniqueCount="38">
  <si>
    <t>Item No.</t>
  </si>
  <si>
    <t>Product</t>
  </si>
  <si>
    <t>Image</t>
  </si>
  <si>
    <t>Inner Pack Size</t>
  </si>
  <si>
    <t>Outer Pack Size</t>
  </si>
  <si>
    <t>Wholesale Price (£)</t>
  </si>
  <si>
    <t>RRP (£)</t>
  </si>
  <si>
    <t>Qty Available</t>
  </si>
  <si>
    <t>CDU</t>
  </si>
  <si>
    <t>Barcode</t>
  </si>
  <si>
    <t>HS CODE</t>
  </si>
  <si>
    <t>COO</t>
  </si>
  <si>
    <t>JOMO</t>
  </si>
  <si>
    <t>9504400000</t>
  </si>
  <si>
    <t>CHINA</t>
  </si>
  <si>
    <t>Millennial AF</t>
  </si>
  <si>
    <t>Throwing Shade</t>
  </si>
  <si>
    <t>Gamophobia</t>
  </si>
  <si>
    <t>UK Huns</t>
  </si>
  <si>
    <t>AVAILABLE</t>
  </si>
  <si>
    <t>Boris News Game</t>
  </si>
  <si>
    <t>PRE-PACKED</t>
  </si>
  <si>
    <t>G.C.S.E</t>
  </si>
  <si>
    <t>Stoner Safari</t>
  </si>
  <si>
    <t>Woke Up</t>
  </si>
  <si>
    <t>Vegan Not Vegan</t>
  </si>
  <si>
    <t>Card Dashing</t>
  </si>
  <si>
    <t>N/A</t>
  </si>
  <si>
    <t>Celebrity Resume - US Edition</t>
  </si>
  <si>
    <t>Tru or Faux?</t>
  </si>
  <si>
    <t>Girl Power Coloring Book</t>
  </si>
  <si>
    <t>Loud and Proud Coloring book</t>
  </si>
  <si>
    <t>Drag Queen Coloring Book</t>
  </si>
  <si>
    <t>Success Kid Puzzle</t>
  </si>
  <si>
    <t>Exotic President Puzzle</t>
  </si>
  <si>
    <t>The Exotic Colouring Book</t>
  </si>
  <si>
    <t>Millennial Stamps - Okurrr</t>
  </si>
  <si>
    <t>Millennial Stamps - Bae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</si>
</sst>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£-809]#,##0.00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4"/>
      <color rgb="FFEF3B75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61A43"/>
        <bgColor rgb="FF161A4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762000" cy="762000"/>
    <xdr:pic>
      <xdr:nvPicPr>
        <xdr:cNvPr id="3" name="image17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762000" cy="762000"/>
    <xdr:pic>
      <xdr:nvPicPr>
        <xdr:cNvPr id="4" name="image21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762000" cy="762000"/>
    <xdr:pic>
      <xdr:nvPicPr>
        <xdr:cNvPr id="5" name="image20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762000" cy="762000"/>
    <xdr:pic>
      <xdr:nvPicPr>
        <xdr:cNvPr id="6" name="image14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762000" cy="762000"/>
    <xdr:pic>
      <xdr:nvPicPr>
        <xdr:cNvPr id="7" name="image1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762000" cy="762000"/>
    <xdr:pic>
      <xdr:nvPicPr>
        <xdr:cNvPr id="8" name="image5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762000" cy="762000"/>
    <xdr:pic>
      <xdr:nvPicPr>
        <xdr:cNvPr id="9" name="image7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762000" cy="762000"/>
    <xdr:pic>
      <xdr:nvPicPr>
        <xdr:cNvPr id="10" name="image9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762000" cy="762000"/>
    <xdr:pic>
      <xdr:nvPicPr>
        <xdr:cNvPr id="11" name="image19.jp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762000" cy="762000"/>
    <xdr:pic>
      <xdr:nvPicPr>
        <xdr:cNvPr id="12" name="image18.jp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762000" cy="762000"/>
    <xdr:pic>
      <xdr:nvPicPr>
        <xdr:cNvPr id="13" name="image6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762000" cy="762000"/>
    <xdr:pic>
      <xdr:nvPicPr>
        <xdr:cNvPr id="14" name="image2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762000" cy="762000"/>
    <xdr:pic>
      <xdr:nvPicPr>
        <xdr:cNvPr id="15" name="image12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762000" cy="762000"/>
    <xdr:pic>
      <xdr:nvPicPr>
        <xdr:cNvPr id="16" name="image10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762000" cy="762000"/>
    <xdr:pic>
      <xdr:nvPicPr>
        <xdr:cNvPr id="17" name="image16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762000" cy="762000"/>
    <xdr:pic>
      <xdr:nvPicPr>
        <xdr:cNvPr id="18" name="image8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762000" cy="762000"/>
    <xdr:pic>
      <xdr:nvPicPr>
        <xdr:cNvPr id="19" name="image15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762000" cy="762000"/>
    <xdr:pic>
      <xdr:nvPicPr>
        <xdr:cNvPr id="20" name="image13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762000" cy="762000"/>
    <xdr:pic>
      <xdr:nvPicPr>
        <xdr:cNvPr id="21" name="image4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762000" cy="762000"/>
    <xdr:pic>
      <xdr:nvPicPr>
        <xdr:cNvPr id="22" name="image11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762000" cy="762000"/>
    <xdr:pic>
      <xdr:nvPicPr>
        <xdr:cNvPr id="23" name="image3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848"/>
  <sheetViews>
    <sheetView tabSelected="1" zoomScale="120" zoomScaleNormal="120" workbookViewId="0">
      <pane ySplit="1" topLeftCell="A2" activePane="bottomLeft" state="frozen"/>
      <selection pane="bottomLeft" activeCell="H24" sqref="H24"/>
    </sheetView>
  </sheetViews>
  <sheetFormatPr defaultColWidth="12.5703125" defaultRowHeight="15.75" customHeight="1" x14ac:dyDescent="0.2"/>
  <cols>
    <col min="2" max="2" width="30.42578125" customWidth="1"/>
    <col min="6" max="6" width="13.5703125" customWidth="1"/>
    <col min="9" max="9" width="16.5703125" customWidth="1"/>
    <col min="10" max="12" width="13.7109375" customWidth="1"/>
  </cols>
  <sheetData>
    <row r="1" spans="1:12" ht="37.5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5" t="s">
        <v>9</v>
      </c>
      <c r="K1" s="6" t="s">
        <v>10</v>
      </c>
      <c r="L1" s="6" t="s">
        <v>11</v>
      </c>
    </row>
    <row r="2" spans="1:12" ht="60" customHeight="1" x14ac:dyDescent="0.2">
      <c r="A2" s="7">
        <v>20114</v>
      </c>
      <c r="B2" s="8" t="s">
        <v>12</v>
      </c>
      <c r="C2" s="9"/>
      <c r="D2" s="10" t="str">
        <f ca="1">IFERROR(__xludf.DUMMYFUNCTION("VLOOKUP($A5,IMPORTRANGE(""https://docs.google.com/spreadsheets/d/1OsejqalSzE1TrAc_lJaRpiz03M8LImisR6dsi24hrOo/edit#gid=1700842590"",""Product File!$a$2:$DD$1000""),3,0)"),"6")</f>
        <v>6</v>
      </c>
      <c r="E2" s="10" t="str">
        <f ca="1">IFERROR(__xludf.DUMMYFUNCTION("VLOOKUP($A5,IMPORTRANGE(""https://docs.google.com/spreadsheets/d/1OsejqalSzE1TrAc_lJaRpiz03M8LImisR6dsi24hrOo/edit#gid=1700842590"",""Product File!$a$2:$DD$1000""),4,0)"),"24")</f>
        <v>24</v>
      </c>
      <c r="F2" s="11">
        <f ca="1">IFERROR(__xludf.DUMMYFUNCTION("VLOOKUP($A5,IMPORTRANGE(""https://docs.google.com/spreadsheets/d/1OsejqalSzE1TrAc_lJaRpiz03M8LImisR6dsi24hrOo/edit#gid=1700842590"",""Product File!$a$2:$DD$1000""),5,0)"),8.35)</f>
        <v>8.35</v>
      </c>
      <c r="G2" s="11">
        <f ca="1">IFERROR(__xludf.DUMMYFUNCTION("VLOOKUP($A5,IMPORTRANGE(""https://docs.google.com/spreadsheets/d/1OsejqalSzE1TrAc_lJaRpiz03M8LImisR6dsi24hrOo/edit#gid=1700842590"",""Product File!$a$2:$DD$1000""),13,0)"),19.95)</f>
        <v>19.95</v>
      </c>
      <c r="H2" s="12">
        <f ca="1">IFERROR(__xludf.DUMMYFUNCTION("VLOOKUP($A5,IMPORTRANGE(""https://docs.google.com/spreadsheets/d/1OsejqalSzE1TrAc_lJaRpiz03M8LImisR6dsi24hrOo/edit#gid=1700842590"",""Product File!$a$2:$DD$1000""),31,0)"),204)</f>
        <v>204</v>
      </c>
      <c r="I2" s="11" t="str">
        <f ca="1">IFERROR(__xludf.DUMMYFUNCTION("VLOOKUP($A5,IMPORTRANGE(""https://docs.google.com/spreadsheets/d/1OsejqalSzE1TrAc_lJaRpiz03M8LImisR6dsi24hrOo/edit#gid=1700842590"",""Product File!$a$2:$DD$1000""),18,0)"),"AVAILABLE")</f>
        <v>AVAILABLE</v>
      </c>
      <c r="J2" s="10">
        <f ca="1">IFERROR(__xludf.DUMMYFUNCTION("VLOOKUP($A5,IMPORTRANGE(""https://docs.google.com/spreadsheets/d/1OsejqalSzE1TrAc_lJaRpiz03M8LImisR6dsi24hrOo/edit#gid=1700842590"",""Product File!$a$2:$DD$1000""),19,0)"),5060343422643)</f>
        <v>5060343422643</v>
      </c>
      <c r="K2" s="10" t="s">
        <v>13</v>
      </c>
      <c r="L2" s="10" t="s">
        <v>14</v>
      </c>
    </row>
    <row r="3" spans="1:12" ht="60" customHeight="1" x14ac:dyDescent="0.2">
      <c r="A3" s="7">
        <v>20113</v>
      </c>
      <c r="B3" s="8" t="s">
        <v>15</v>
      </c>
      <c r="C3" s="9"/>
      <c r="D3" s="10" t="str">
        <f ca="1">IFERROR(__xludf.DUMMYFUNCTION("VLOOKUP($A6,IMPORTRANGE(""https://docs.google.com/spreadsheets/d/1OsejqalSzE1TrAc_lJaRpiz03M8LImisR6dsi24hrOo/edit#gid=1700842590"",""Product File!$a$2:$DD$1000""),3,0)"),"6")</f>
        <v>6</v>
      </c>
      <c r="E3" s="10" t="str">
        <f ca="1">IFERROR(__xludf.DUMMYFUNCTION("VLOOKUP($A6,IMPORTRANGE(""https://docs.google.com/spreadsheets/d/1OsejqalSzE1TrAc_lJaRpiz03M8LImisR6dsi24hrOo/edit#gid=1700842590"",""Product File!$a$2:$DD$1000""),4,0)"),"24")</f>
        <v>24</v>
      </c>
      <c r="F3" s="11">
        <f ca="1">IFERROR(__xludf.DUMMYFUNCTION("VLOOKUP($A6,IMPORTRANGE(""https://docs.google.com/spreadsheets/d/1OsejqalSzE1TrAc_lJaRpiz03M8LImisR6dsi24hrOo/edit#gid=1700842590"",""Product File!$a$2:$DD$1000""),5,0)"),8.35)</f>
        <v>8.35</v>
      </c>
      <c r="G3" s="11">
        <f ca="1">IFERROR(__xludf.DUMMYFUNCTION("VLOOKUP($A6,IMPORTRANGE(""https://docs.google.com/spreadsheets/d/1OsejqalSzE1TrAc_lJaRpiz03M8LImisR6dsi24hrOo/edit#gid=1700842590"",""Product File!$a$2:$DD$1000""),13,0)"),19.95)</f>
        <v>19.95</v>
      </c>
      <c r="H3" s="12">
        <f ca="1">IFERROR(__xludf.DUMMYFUNCTION("VLOOKUP($A6,IMPORTRANGE(""https://docs.google.com/spreadsheets/d/1OsejqalSzE1TrAc_lJaRpiz03M8LImisR6dsi24hrOo/edit#gid=1700842590"",""Product File!$a$2:$DD$1000""),31,0)"),894)</f>
        <v>894</v>
      </c>
      <c r="I3" s="11" t="str">
        <f ca="1">IFERROR(__xludf.DUMMYFUNCTION("VLOOKUP($A6,IMPORTRANGE(""https://docs.google.com/spreadsheets/d/1OsejqalSzE1TrAc_lJaRpiz03M8LImisR6dsi24hrOo/edit#gid=1700842590"",""Product File!$a$2:$DD$1000""),18,0)"),"AVAILABLE")</f>
        <v>AVAILABLE</v>
      </c>
      <c r="J3" s="10">
        <f ca="1">IFERROR(__xludf.DUMMYFUNCTION("VLOOKUP($A6,IMPORTRANGE(""https://docs.google.com/spreadsheets/d/1OsejqalSzE1TrAc_lJaRpiz03M8LImisR6dsi24hrOo/edit#gid=1700842590"",""Product File!$a$2:$DD$1000""),19,0)"),5060343422636)</f>
        <v>5060343422636</v>
      </c>
      <c r="K3" s="10" t="s">
        <v>13</v>
      </c>
      <c r="L3" s="10" t="s">
        <v>14</v>
      </c>
    </row>
    <row r="4" spans="1:12" ht="60" customHeight="1" x14ac:dyDescent="0.2">
      <c r="A4" s="7">
        <v>21101</v>
      </c>
      <c r="B4" s="8" t="s">
        <v>16</v>
      </c>
      <c r="C4" s="9"/>
      <c r="D4" s="10" t="str">
        <f ca="1">IFERROR(__xludf.DUMMYFUNCTION("VLOOKUP($A7,IMPORTRANGE(""https://docs.google.com/spreadsheets/d/1OsejqalSzE1TrAc_lJaRpiz03M8LImisR6dsi24hrOo/edit#gid=1700842590"",""Product File!$a$2:$DD$1000""),3,0)"),"6")</f>
        <v>6</v>
      </c>
      <c r="E4" s="10" t="str">
        <f ca="1">IFERROR(__xludf.DUMMYFUNCTION("VLOOKUP($A7,IMPORTRANGE(""https://docs.google.com/spreadsheets/d/1OsejqalSzE1TrAc_lJaRpiz03M8LImisR6dsi24hrOo/edit#gid=1700842590"",""Product File!$a$2:$DD$1000""),4,0)"),"24")</f>
        <v>24</v>
      </c>
      <c r="F4" s="11">
        <f ca="1">IFERROR(__xludf.DUMMYFUNCTION("VLOOKUP($A7,IMPORTRANGE(""https://docs.google.com/spreadsheets/d/1OsejqalSzE1TrAc_lJaRpiz03M8LImisR6dsi24hrOo/edit#gid=1700842590"",""Product File!$a$2:$DD$1000""),5,0)"),8.35)</f>
        <v>8.35</v>
      </c>
      <c r="G4" s="11">
        <f ca="1">IFERROR(__xludf.DUMMYFUNCTION("VLOOKUP($A7,IMPORTRANGE(""https://docs.google.com/spreadsheets/d/1OsejqalSzE1TrAc_lJaRpiz03M8LImisR6dsi24hrOo/edit#gid=1700842590"",""Product File!$a$2:$DD$1000""),13,0)"),19.95)</f>
        <v>19.95</v>
      </c>
      <c r="H4" s="12">
        <f ca="1">IFERROR(__xludf.DUMMYFUNCTION("VLOOKUP($A7,IMPORTRANGE(""https://docs.google.com/spreadsheets/d/1OsejqalSzE1TrAc_lJaRpiz03M8LImisR6dsi24hrOo/edit#gid=1700842590"",""Product File!$a$2:$DD$1000""),31,0)"),574)</f>
        <v>574</v>
      </c>
      <c r="I4" s="11" t="str">
        <f ca="1">IFERROR(__xludf.DUMMYFUNCTION("VLOOKUP($A7,IMPORTRANGE(""https://docs.google.com/spreadsheets/d/1OsejqalSzE1TrAc_lJaRpiz03M8LImisR6dsi24hrOo/edit#gid=1700842590"",""Product File!$a$2:$DD$1000""),18,0)"),"AVAILABLE")</f>
        <v>AVAILABLE</v>
      </c>
      <c r="J4" s="10">
        <f ca="1">IFERROR(__xludf.DUMMYFUNCTION("VLOOKUP($A7,IMPORTRANGE(""https://docs.google.com/spreadsheets/d/1OsejqalSzE1TrAc_lJaRpiz03M8LImisR6dsi24hrOo/edit#gid=1700842590"",""Product File!$a$2:$DD$1000""),19,0)"),5060343423398)</f>
        <v>5060343423398</v>
      </c>
      <c r="K4" s="10" t="s">
        <v>13</v>
      </c>
      <c r="L4" s="10" t="s">
        <v>14</v>
      </c>
    </row>
    <row r="5" spans="1:12" ht="60" customHeight="1" x14ac:dyDescent="0.2">
      <c r="A5" s="7">
        <v>21107</v>
      </c>
      <c r="B5" s="8" t="s">
        <v>17</v>
      </c>
      <c r="C5" s="9"/>
      <c r="D5" s="10" t="str">
        <f ca="1">IFERROR(__xludf.DUMMYFUNCTION("VLOOKUP($A8,IMPORTRANGE(""https://docs.google.com/spreadsheets/d/1OsejqalSzE1TrAc_lJaRpiz03M8LImisR6dsi24hrOo/edit#gid=1700842590"",""Product File!$a$2:$DD$1000""),3,0)"),"6")</f>
        <v>6</v>
      </c>
      <c r="E5" s="10" t="str">
        <f ca="1">IFERROR(__xludf.DUMMYFUNCTION("VLOOKUP($A8,IMPORTRANGE(""https://docs.google.com/spreadsheets/d/1OsejqalSzE1TrAc_lJaRpiz03M8LImisR6dsi24hrOo/edit#gid=1700842590"",""Product File!$a$2:$DD$1000""),4,0)"),"24")</f>
        <v>24</v>
      </c>
      <c r="F5" s="11">
        <f ca="1">IFERROR(__xludf.DUMMYFUNCTION("VLOOKUP($A8,IMPORTRANGE(""https://docs.google.com/spreadsheets/d/1OsejqalSzE1TrAc_lJaRpiz03M8LImisR6dsi24hrOo/edit#gid=1700842590"",""Product File!$a$2:$DD$1000""),5,0)"),8.35)</f>
        <v>8.35</v>
      </c>
      <c r="G5" s="11">
        <f ca="1">IFERROR(__xludf.DUMMYFUNCTION("VLOOKUP($A8,IMPORTRANGE(""https://docs.google.com/spreadsheets/d/1OsejqalSzE1TrAc_lJaRpiz03M8LImisR6dsi24hrOo/edit#gid=1700842590"",""Product File!$a$2:$DD$1000""),13,0)"),19.95)</f>
        <v>19.95</v>
      </c>
      <c r="H5" s="12">
        <f ca="1">IFERROR(__xludf.DUMMYFUNCTION("VLOOKUP($A8,IMPORTRANGE(""https://docs.google.com/spreadsheets/d/1OsejqalSzE1TrAc_lJaRpiz03M8LImisR6dsi24hrOo/edit#gid=1700842590"",""Product File!$a$2:$DD$1000""),31,0)"),572)</f>
        <v>572</v>
      </c>
      <c r="I5" s="11" t="str">
        <f ca="1">IFERROR(__xludf.DUMMYFUNCTION("VLOOKUP($A8,IMPORTRANGE(""https://docs.google.com/spreadsheets/d/1OsejqalSzE1TrAc_lJaRpiz03M8LImisR6dsi24hrOo/edit#gid=1700842590"",""Product File!$a$2:$DD$1000""),18,0)"),"AVAILABLE")</f>
        <v>AVAILABLE</v>
      </c>
      <c r="J5" s="10">
        <f ca="1">IFERROR(__xludf.DUMMYFUNCTION("VLOOKUP($A8,IMPORTRANGE(""https://docs.google.com/spreadsheets/d/1OsejqalSzE1TrAc_lJaRpiz03M8LImisR6dsi24hrOo/edit#gid=1700842590"",""Product File!$a$2:$DD$1000""),19,0)"),5060343423442)</f>
        <v>5060343423442</v>
      </c>
      <c r="K5" s="10" t="s">
        <v>13</v>
      </c>
      <c r="L5" s="10" t="s">
        <v>14</v>
      </c>
    </row>
    <row r="6" spans="1:12" ht="60" customHeight="1" x14ac:dyDescent="0.2">
      <c r="A6" s="7">
        <v>22114</v>
      </c>
      <c r="B6" s="8" t="s">
        <v>18</v>
      </c>
      <c r="C6" s="7"/>
      <c r="D6" s="7">
        <v>12</v>
      </c>
      <c r="E6" s="7">
        <v>48</v>
      </c>
      <c r="F6" s="13">
        <v>4.2</v>
      </c>
      <c r="G6" s="13">
        <v>9.9499999999999993</v>
      </c>
      <c r="H6" s="12">
        <f ca="1">IFERROR(__xludf.DUMMYFUNCTION("VLOOKUP($A9,IMPORTRANGE(""https://docs.google.com/spreadsheets/d/1OsejqalSzE1TrAc_lJaRpiz03M8LImisR6dsi24hrOo/edit#gid=1700842590"",""Product File!$a$2:$DD$1000""),31,0)"),4872)</f>
        <v>4872</v>
      </c>
      <c r="I6" s="7" t="s">
        <v>19</v>
      </c>
      <c r="J6" s="7">
        <v>5060343424388</v>
      </c>
      <c r="K6" s="10" t="s">
        <v>13</v>
      </c>
      <c r="L6" s="10" t="s">
        <v>14</v>
      </c>
    </row>
    <row r="7" spans="1:12" ht="60" customHeight="1" x14ac:dyDescent="0.2">
      <c r="A7" s="7">
        <v>19126</v>
      </c>
      <c r="B7" s="8" t="s">
        <v>20</v>
      </c>
      <c r="C7" s="7"/>
      <c r="D7" s="7">
        <v>12</v>
      </c>
      <c r="E7" s="7">
        <v>48</v>
      </c>
      <c r="F7" s="13">
        <v>4.2</v>
      </c>
      <c r="G7" s="13">
        <v>9.9499999999999993</v>
      </c>
      <c r="H7" s="12">
        <f ca="1">IFERROR(__xludf.DUMMYFUNCTION("VLOOKUP($A10,IMPORTRANGE(""https://docs.google.com/spreadsheets/d/1OsejqalSzE1TrAc_lJaRpiz03M8LImisR6dsi24hrOo/edit#gid=1700842590"",""Product File!$a$2:$DD$1000""),31,0)"),396)</f>
        <v>396</v>
      </c>
      <c r="I7" s="7" t="s">
        <v>21</v>
      </c>
      <c r="J7" s="7">
        <v>5060343422087</v>
      </c>
      <c r="K7" s="10" t="s">
        <v>13</v>
      </c>
      <c r="L7" s="10" t="s">
        <v>14</v>
      </c>
    </row>
    <row r="8" spans="1:12" ht="60" customHeight="1" x14ac:dyDescent="0.2">
      <c r="A8" s="7">
        <v>19128</v>
      </c>
      <c r="B8" s="8" t="s">
        <v>22</v>
      </c>
      <c r="C8" s="7"/>
      <c r="D8" s="7">
        <v>12</v>
      </c>
      <c r="E8" s="7">
        <v>48</v>
      </c>
      <c r="F8" s="13">
        <v>4.2</v>
      </c>
      <c r="G8" s="13">
        <v>9.9499999999999993</v>
      </c>
      <c r="H8" s="12">
        <f ca="1">IFERROR(__xludf.DUMMYFUNCTION("VLOOKUP($A11,IMPORTRANGE(""https://docs.google.com/spreadsheets/d/1OsejqalSzE1TrAc_lJaRpiz03M8LImisR6dsi24hrOo/edit#gid=1700842590"",""Product File!$a$2:$DD$1000""),31,0)"),252)</f>
        <v>252</v>
      </c>
      <c r="I8" s="7" t="s">
        <v>21</v>
      </c>
      <c r="J8" s="7">
        <v>5060343422100</v>
      </c>
      <c r="K8" s="10" t="s">
        <v>13</v>
      </c>
      <c r="L8" s="10" t="s">
        <v>14</v>
      </c>
    </row>
    <row r="9" spans="1:12" ht="60" customHeight="1" x14ac:dyDescent="0.2">
      <c r="A9" s="7">
        <v>20116</v>
      </c>
      <c r="B9" s="8" t="s">
        <v>23</v>
      </c>
      <c r="C9" s="7"/>
      <c r="D9" s="7">
        <v>12</v>
      </c>
      <c r="E9" s="7">
        <v>48</v>
      </c>
      <c r="F9" s="13">
        <v>4.2</v>
      </c>
      <c r="G9" s="13">
        <v>9.9499999999999993</v>
      </c>
      <c r="H9" s="12">
        <f ca="1">IFERROR(__xludf.DUMMYFUNCTION("VLOOKUP($A12,IMPORTRANGE(""https://docs.google.com/spreadsheets/d/1OsejqalSzE1TrAc_lJaRpiz03M8LImisR6dsi24hrOo/edit#gid=1700842590"",""Product File!$a$2:$DD$1000""),31,0)"),1092)</f>
        <v>1092</v>
      </c>
      <c r="I9" s="7" t="s">
        <v>21</v>
      </c>
      <c r="J9" s="7">
        <v>5060343422667</v>
      </c>
      <c r="K9" s="10" t="s">
        <v>13</v>
      </c>
      <c r="L9" s="10" t="s">
        <v>14</v>
      </c>
    </row>
    <row r="10" spans="1:12" ht="60" customHeight="1" x14ac:dyDescent="0.2">
      <c r="A10" s="7">
        <v>22104</v>
      </c>
      <c r="B10" s="8" t="s">
        <v>24</v>
      </c>
      <c r="C10" s="7"/>
      <c r="D10" s="7">
        <v>12</v>
      </c>
      <c r="E10" s="7">
        <v>48</v>
      </c>
      <c r="F10" s="13">
        <v>4.2</v>
      </c>
      <c r="G10" s="13">
        <v>9.9499999999999993</v>
      </c>
      <c r="H10" s="12">
        <f ca="1">IFERROR(__xludf.DUMMYFUNCTION("VLOOKUP($A13,IMPORTRANGE(""https://docs.google.com/spreadsheets/d/1OsejqalSzE1TrAc_lJaRpiz03M8LImisR6dsi24hrOo/edit#gid=1700842590"",""Product File!$a$2:$DD$1000""),31,0)"),576)</f>
        <v>576</v>
      </c>
      <c r="I10" s="12" t="str">
        <f ca="1">IFERROR(__xludf.DUMMYFUNCTION("VLOOKUP($A13,IMPORTRANGE(""https://docs.google.com/spreadsheets/d/1OsejqalSzE1TrAc_lJaRpiz03M8LImisR6dsi24hrOo/edit#gid=1700842590"",""Product File!$a$2:$DD$1000""),18,0)"),"PRE-PACKED")</f>
        <v>PRE-PACKED</v>
      </c>
      <c r="J10" s="7">
        <f ca="1">IFERROR(__xludf.DUMMYFUNCTION("VLOOKUP($A13,IMPORTRANGE(""https://docs.google.com/spreadsheets/d/1OsejqalSzE1TrAc_lJaRpiz03M8LImisR6dsi24hrOo/edit#gid=1700842590"",""Product File!$a$2:$DD$1000""),19,0)"),5060343424173)</f>
        <v>5060343424173</v>
      </c>
      <c r="K10" s="10" t="s">
        <v>13</v>
      </c>
      <c r="L10" s="10" t="s">
        <v>14</v>
      </c>
    </row>
    <row r="11" spans="1:12" ht="60" customHeight="1" x14ac:dyDescent="0.2">
      <c r="A11" s="7">
        <v>19105</v>
      </c>
      <c r="B11" s="8" t="s">
        <v>25</v>
      </c>
      <c r="C11" s="7"/>
      <c r="D11" s="7">
        <v>12</v>
      </c>
      <c r="E11" s="7">
        <v>48</v>
      </c>
      <c r="F11" s="13">
        <v>4.2</v>
      </c>
      <c r="G11" s="13">
        <v>9.9499999999999993</v>
      </c>
      <c r="H11" s="12">
        <f ca="1">IFERROR(__xludf.DUMMYFUNCTION("VLOOKUP($A14,IMPORTRANGE(""https://docs.google.com/spreadsheets/d/1OsejqalSzE1TrAc_lJaRpiz03M8LImisR6dsi24hrOo/edit#gid=1700842590"",""Product File!$a$2:$DD$1000""),31,0)"),570)</f>
        <v>570</v>
      </c>
      <c r="I11" s="12" t="str">
        <f ca="1">IFERROR(__xludf.DUMMYFUNCTION("VLOOKUP($A14,IMPORTRANGE(""https://docs.google.com/spreadsheets/d/1OsejqalSzE1TrAc_lJaRpiz03M8LImisR6dsi24hrOo/edit#gid=1700842590"",""Product File!$a$2:$DD$1000""),18,0)"),"PRE-PACKED")</f>
        <v>PRE-PACKED</v>
      </c>
      <c r="J11" s="7">
        <f ca="1">IFERROR(__xludf.DUMMYFUNCTION("VLOOKUP($A14,IMPORTRANGE(""https://docs.google.com/spreadsheets/d/1OsejqalSzE1TrAc_lJaRpiz03M8LImisR6dsi24hrOo/edit#gid=1700842590"",""Product File!$a$2:$DD$1000""),19,0)"),5060343421134)</f>
        <v>5060343421134</v>
      </c>
      <c r="K11" s="10" t="s">
        <v>13</v>
      </c>
      <c r="L11" s="10" t="s">
        <v>14</v>
      </c>
    </row>
    <row r="12" spans="1:12" ht="60" customHeight="1" x14ac:dyDescent="0.2">
      <c r="A12" s="7">
        <v>19109</v>
      </c>
      <c r="B12" s="8" t="s">
        <v>26</v>
      </c>
      <c r="C12" s="7"/>
      <c r="D12" s="7">
        <v>12</v>
      </c>
      <c r="E12" s="7">
        <v>48</v>
      </c>
      <c r="F12" s="13">
        <v>4.2</v>
      </c>
      <c r="G12" s="13">
        <v>9.9499999999999993</v>
      </c>
      <c r="H12" s="12">
        <f ca="1">IFERROR(__xludf.DUMMYFUNCTION("VLOOKUP($A15,IMPORTRANGE(""https://docs.google.com/spreadsheets/d/1OsejqalSzE1TrAc_lJaRpiz03M8LImisR6dsi24hrOo/edit#gid=1700842590"",""Product File!$a$2:$DD$1000""),31,0)"),288)</f>
        <v>288</v>
      </c>
      <c r="I12" s="7" t="s">
        <v>27</v>
      </c>
      <c r="J12" s="7">
        <v>5060343421165</v>
      </c>
      <c r="K12" s="10" t="s">
        <v>13</v>
      </c>
      <c r="L12" s="10" t="s">
        <v>14</v>
      </c>
    </row>
    <row r="13" spans="1:12" ht="60" customHeight="1" x14ac:dyDescent="0.2">
      <c r="A13" s="7">
        <v>19106</v>
      </c>
      <c r="B13" s="8" t="s">
        <v>28</v>
      </c>
      <c r="C13" s="7"/>
      <c r="D13" s="7">
        <v>12</v>
      </c>
      <c r="E13" s="7">
        <v>48</v>
      </c>
      <c r="F13" s="13">
        <v>4.2</v>
      </c>
      <c r="G13" s="13">
        <v>9.9499999999999993</v>
      </c>
      <c r="H13" s="12">
        <f ca="1">IFERROR(__xludf.DUMMYFUNCTION("VLOOKUP($A16,IMPORTRANGE(""https://docs.google.com/spreadsheets/d/1OsejqalSzE1TrAc_lJaRpiz03M8LImisR6dsi24hrOo/edit#gid=1700842590"",""Product File!$a$2:$DD$1000""),31,0)"),120)</f>
        <v>120</v>
      </c>
      <c r="I13" s="7" t="s">
        <v>19</v>
      </c>
      <c r="J13" s="7">
        <v>5060343421110</v>
      </c>
      <c r="K13" s="10" t="s">
        <v>13</v>
      </c>
      <c r="L13" s="10" t="s">
        <v>14</v>
      </c>
    </row>
    <row r="14" spans="1:12" ht="60" customHeight="1" x14ac:dyDescent="0.2">
      <c r="A14" s="7">
        <v>22103</v>
      </c>
      <c r="B14" s="8" t="s">
        <v>29</v>
      </c>
      <c r="C14" s="7"/>
      <c r="D14" s="7">
        <v>12</v>
      </c>
      <c r="E14" s="7">
        <v>48</v>
      </c>
      <c r="F14" s="13">
        <v>4.2</v>
      </c>
      <c r="G14" s="13">
        <v>9.9499999999999993</v>
      </c>
      <c r="H14" s="12">
        <f ca="1">IFERROR(__xludf.DUMMYFUNCTION("VLOOKUP($A17,IMPORTRANGE(""https://docs.google.com/spreadsheets/d/1OsejqalSzE1TrAc_lJaRpiz03M8LImisR6dsi24hrOo/edit#gid=1700842590"",""Product File!$a$2:$DD$1000""),31,0)"),156)</f>
        <v>156</v>
      </c>
      <c r="I14" s="7" t="s">
        <v>21</v>
      </c>
      <c r="J14" s="7">
        <v>5060343424166</v>
      </c>
      <c r="K14" s="10" t="s">
        <v>13</v>
      </c>
      <c r="L14" s="10" t="s">
        <v>14</v>
      </c>
    </row>
    <row r="15" spans="1:12" ht="60" customHeight="1" x14ac:dyDescent="0.2">
      <c r="A15" s="7">
        <v>22122</v>
      </c>
      <c r="B15" s="8" t="s">
        <v>30</v>
      </c>
      <c r="C15" s="7"/>
      <c r="D15" s="7">
        <v>12</v>
      </c>
      <c r="E15" s="7">
        <v>72</v>
      </c>
      <c r="F15" s="13">
        <v>3.35</v>
      </c>
      <c r="G15" s="13">
        <v>7.95</v>
      </c>
      <c r="H15" s="12">
        <f ca="1">IFERROR(__xludf.DUMMYFUNCTION("VLOOKUP($A18,IMPORTRANGE(""https://docs.google.com/spreadsheets/d/1OsejqalSzE1TrAc_lJaRpiz03M8LImisR6dsi24hrOo/edit#gid=1700842590"",""Product File!$a$2:$DD$1000""),31,0)"),1644)</f>
        <v>1644</v>
      </c>
      <c r="I15" s="7" t="s">
        <v>27</v>
      </c>
      <c r="J15" s="7">
        <v>9781739582210</v>
      </c>
      <c r="K15" s="7">
        <v>4901990000</v>
      </c>
      <c r="L15" s="10" t="s">
        <v>14</v>
      </c>
    </row>
    <row r="16" spans="1:12" ht="60" customHeight="1" x14ac:dyDescent="0.2">
      <c r="A16" s="7">
        <v>22120</v>
      </c>
      <c r="B16" s="8" t="s">
        <v>31</v>
      </c>
      <c r="C16" s="7"/>
      <c r="D16" s="7">
        <v>12</v>
      </c>
      <c r="E16" s="7">
        <v>72</v>
      </c>
      <c r="F16" s="13">
        <v>3.35</v>
      </c>
      <c r="G16" s="13">
        <v>7.95</v>
      </c>
      <c r="H16" s="12">
        <f ca="1">IFERROR(__xludf.DUMMYFUNCTION("VLOOKUP($A19,IMPORTRANGE(""https://docs.google.com/spreadsheets/d/1OsejqalSzE1TrAc_lJaRpiz03M8LImisR6dsi24hrOo/edit#gid=1700842590"",""Product File!$a$2:$DD$1000""),31,0)"),684)</f>
        <v>684</v>
      </c>
      <c r="I16" s="7" t="s">
        <v>27</v>
      </c>
      <c r="J16" s="7">
        <v>9781739582203</v>
      </c>
      <c r="K16" s="7">
        <v>4901990000</v>
      </c>
      <c r="L16" s="10" t="s">
        <v>14</v>
      </c>
    </row>
    <row r="17" spans="1:12" ht="60" customHeight="1" x14ac:dyDescent="0.2">
      <c r="A17" s="7">
        <v>21104</v>
      </c>
      <c r="B17" s="8" t="s">
        <v>32</v>
      </c>
      <c r="C17" s="7"/>
      <c r="D17" s="7">
        <v>12</v>
      </c>
      <c r="E17" s="7">
        <v>72</v>
      </c>
      <c r="F17" s="13">
        <v>3.35</v>
      </c>
      <c r="G17" s="13">
        <v>7.95</v>
      </c>
      <c r="H17" s="12">
        <f ca="1">IFERROR(__xludf.DUMMYFUNCTION("VLOOKUP($A20,IMPORTRANGE(""https://docs.google.com/spreadsheets/d/1OsejqalSzE1TrAc_lJaRpiz03M8LImisR6dsi24hrOo/edit#gid=1700842590"",""Product File!$a$2:$DD$1000""),31,0)"),1080)</f>
        <v>1080</v>
      </c>
      <c r="I17" s="7" t="s">
        <v>27</v>
      </c>
      <c r="J17" s="7">
        <v>9781527289345</v>
      </c>
      <c r="K17" s="7">
        <v>4901990000</v>
      </c>
      <c r="L17" s="10" t="s">
        <v>14</v>
      </c>
    </row>
    <row r="18" spans="1:12" ht="60" customHeight="1" x14ac:dyDescent="0.2">
      <c r="A18" s="7">
        <v>21116</v>
      </c>
      <c r="B18" s="8" t="s">
        <v>33</v>
      </c>
      <c r="C18" s="7"/>
      <c r="D18" s="7">
        <v>6</v>
      </c>
      <c r="E18" s="7">
        <v>24</v>
      </c>
      <c r="F18" s="13">
        <v>8.35</v>
      </c>
      <c r="G18" s="13">
        <v>19.95</v>
      </c>
      <c r="H18" s="12">
        <f ca="1">IFERROR(__xludf.DUMMYFUNCTION("VLOOKUP($A21,IMPORTRANGE(""https://docs.google.com/spreadsheets/d/1OsejqalSzE1TrAc_lJaRpiz03M8LImisR6dsi24hrOo/edit#gid=1700842590"",""Product File!$a$2:$DD$1000""),31,0)"),252)</f>
        <v>252</v>
      </c>
      <c r="I18" s="7" t="s">
        <v>27</v>
      </c>
      <c r="J18" s="7">
        <v>5060343423534</v>
      </c>
      <c r="K18" s="7">
        <v>9503006900</v>
      </c>
      <c r="L18" s="10" t="s">
        <v>14</v>
      </c>
    </row>
    <row r="19" spans="1:12" ht="60" customHeight="1" x14ac:dyDescent="0.2">
      <c r="A19" s="7">
        <v>20128</v>
      </c>
      <c r="B19" s="8" t="s">
        <v>34</v>
      </c>
      <c r="C19" s="7"/>
      <c r="D19" s="7">
        <v>6</v>
      </c>
      <c r="E19" s="7">
        <v>24</v>
      </c>
      <c r="F19" s="13">
        <v>6.25</v>
      </c>
      <c r="G19" s="13">
        <v>14.95</v>
      </c>
      <c r="H19" s="12">
        <f ca="1">IFERROR(__xludf.DUMMYFUNCTION("VLOOKUP($A22,IMPORTRANGE(""https://docs.google.com/spreadsheets/d/1OsejqalSzE1TrAc_lJaRpiz03M8LImisR6dsi24hrOo/edit#gid=1700842590"",""Product File!$a$2:$DD$1000""),31,0)"),300)</f>
        <v>300</v>
      </c>
      <c r="I19" s="7" t="s">
        <v>27</v>
      </c>
      <c r="J19" s="7">
        <v>5060343423206</v>
      </c>
      <c r="K19" s="7">
        <v>9503006900</v>
      </c>
      <c r="L19" s="10" t="s">
        <v>14</v>
      </c>
    </row>
    <row r="20" spans="1:12" ht="60" customHeight="1" x14ac:dyDescent="0.2">
      <c r="A20" s="7">
        <v>20129</v>
      </c>
      <c r="B20" s="8" t="s">
        <v>35</v>
      </c>
      <c r="C20" s="7"/>
      <c r="D20" s="7">
        <v>12</v>
      </c>
      <c r="E20" s="7">
        <v>72</v>
      </c>
      <c r="F20" s="13">
        <v>3.35</v>
      </c>
      <c r="G20" s="13">
        <v>7.95</v>
      </c>
      <c r="H20" s="12">
        <f ca="1">IFERROR(__xludf.DUMMYFUNCTION("VLOOKUP($A23,IMPORTRANGE(""https://docs.google.com/spreadsheets/d/1OsejqalSzE1TrAc_lJaRpiz03M8LImisR6dsi24hrOo/edit#gid=1700842590"",""Product File!$a$2:$DD$1000""),31,0)"),1248)</f>
        <v>1248</v>
      </c>
      <c r="I20" s="7" t="s">
        <v>27</v>
      </c>
      <c r="J20" s="7">
        <v>9781527269484</v>
      </c>
      <c r="K20" s="7">
        <v>4901990000</v>
      </c>
      <c r="L20" s="10" t="s">
        <v>14</v>
      </c>
    </row>
    <row r="21" spans="1:12" ht="60" customHeight="1" x14ac:dyDescent="0.2">
      <c r="A21" s="7">
        <v>19102</v>
      </c>
      <c r="B21" s="8" t="s">
        <v>36</v>
      </c>
      <c r="C21" s="7"/>
      <c r="D21" s="7">
        <v>12</v>
      </c>
      <c r="E21" s="7">
        <v>48</v>
      </c>
      <c r="F21" s="13">
        <v>3.35</v>
      </c>
      <c r="G21" s="13">
        <v>7.95</v>
      </c>
      <c r="H21" s="12">
        <f ca="1">IFERROR(__xludf.DUMMYFUNCTION("VLOOKUP($A24,IMPORTRANGE(""https://docs.google.com/spreadsheets/d/1OsejqalSzE1TrAc_lJaRpiz03M8LImisR6dsi24hrOo/edit#gid=1700842590"",""Product File!$a$2:$DD$1000""),31,0)"),408)</f>
        <v>408</v>
      </c>
      <c r="I21" s="7" t="s">
        <v>19</v>
      </c>
      <c r="J21" s="7">
        <v>5060343421189</v>
      </c>
      <c r="K21" s="7">
        <v>9611000090</v>
      </c>
      <c r="L21" s="10" t="s">
        <v>14</v>
      </c>
    </row>
    <row r="22" spans="1:12" ht="60" customHeight="1" x14ac:dyDescent="0.2">
      <c r="A22" s="7">
        <v>19132</v>
      </c>
      <c r="B22" s="8" t="s">
        <v>37</v>
      </c>
      <c r="C22" s="7"/>
      <c r="D22" s="7">
        <v>12</v>
      </c>
      <c r="E22" s="7">
        <v>48</v>
      </c>
      <c r="F22" s="13">
        <v>3.35</v>
      </c>
      <c r="G22" s="13">
        <v>7.95</v>
      </c>
      <c r="H22" s="12">
        <f ca="1">IFERROR(__xludf.DUMMYFUNCTION("VLOOKUP($A25,IMPORTRANGE(""https://docs.google.com/spreadsheets/d/1OsejqalSzE1TrAc_lJaRpiz03M8LImisR6dsi24hrOo/edit#gid=1700842590"",""Product File!$a$2:$DD$1000""),31,0)"),336)</f>
        <v>336</v>
      </c>
      <c r="I22" s="7" t="s">
        <v>19</v>
      </c>
      <c r="J22" s="7">
        <v>5060343421172</v>
      </c>
      <c r="K22" s="7">
        <v>9611000090</v>
      </c>
      <c r="L22" s="10" t="s">
        <v>14</v>
      </c>
    </row>
    <row r="23" spans="1:12" ht="15" x14ac:dyDescent="0.2">
      <c r="A23" s="7"/>
      <c r="B23" s="8"/>
      <c r="C23" s="7"/>
      <c r="D23" s="7"/>
      <c r="E23" s="7"/>
      <c r="F23" s="7"/>
      <c r="G23" s="7"/>
      <c r="H23" s="12">
        <f ca="1">SUM(H2:H22)</f>
        <v>16518</v>
      </c>
      <c r="I23" s="7"/>
      <c r="J23" s="7"/>
      <c r="K23" s="7"/>
      <c r="L23" s="7"/>
    </row>
    <row r="24" spans="1:12" ht="15" x14ac:dyDescent="0.2">
      <c r="A24" s="7"/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ht="15" x14ac:dyDescent="0.2">
      <c r="A25" s="7"/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15" x14ac:dyDescent="0.2">
      <c r="A26" s="7"/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15" x14ac:dyDescent="0.2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5" x14ac:dyDescent="0.2">
      <c r="A28" s="7"/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x14ac:dyDescent="0.2">
      <c r="A29" s="7"/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5" x14ac:dyDescent="0.2">
      <c r="A30" s="7"/>
      <c r="B30" s="8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5" x14ac:dyDescent="0.2">
      <c r="A31" s="7"/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5" x14ac:dyDescent="0.2">
      <c r="A32" s="7"/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15" x14ac:dyDescent="0.2">
      <c r="A33" s="7"/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15" x14ac:dyDescent="0.2">
      <c r="A34" s="7"/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15" x14ac:dyDescent="0.2">
      <c r="A35" s="7"/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5" x14ac:dyDescent="0.2">
      <c r="A36" s="7"/>
      <c r="B36" s="8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ht="15" x14ac:dyDescent="0.2">
      <c r="A37" s="7"/>
      <c r="B37" s="8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5" x14ac:dyDescent="0.2">
      <c r="A38" s="7"/>
      <c r="B38" s="8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ht="15" x14ac:dyDescent="0.2">
      <c r="A39" s="7"/>
      <c r="B39" s="8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5" x14ac:dyDescent="0.2">
      <c r="A40" s="7"/>
      <c r="B40" s="8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15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15" x14ac:dyDescent="0.2">
      <c r="A42" s="7"/>
      <c r="B42" s="8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15" x14ac:dyDescent="0.2">
      <c r="A43" s="7"/>
      <c r="B43" s="8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15" x14ac:dyDescent="0.2">
      <c r="A44" s="7"/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ht="15" x14ac:dyDescent="0.2">
      <c r="A45" s="7"/>
      <c r="B45" s="8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15" x14ac:dyDescent="0.2">
      <c r="A46" s="7"/>
      <c r="B46" s="8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15" x14ac:dyDescent="0.2">
      <c r="A47" s="7"/>
      <c r="B47" s="8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ht="15" x14ac:dyDescent="0.2">
      <c r="A48" s="7"/>
      <c r="B48" s="8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ht="15" x14ac:dyDescent="0.2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ht="15" x14ac:dyDescent="0.2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ht="15" x14ac:dyDescent="0.2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ht="15" x14ac:dyDescent="0.2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15" x14ac:dyDescent="0.2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ht="15" x14ac:dyDescent="0.2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ht="15" x14ac:dyDescent="0.2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ht="15" x14ac:dyDescent="0.2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15" x14ac:dyDescent="0.2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ht="15" x14ac:dyDescent="0.2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15" x14ac:dyDescent="0.2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ht="15" x14ac:dyDescent="0.2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ht="15" x14ac:dyDescent="0.2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15" x14ac:dyDescent="0.2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ht="15" x14ac:dyDescent="0.2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ht="15" x14ac:dyDescent="0.2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ht="15" x14ac:dyDescent="0.2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ht="15" x14ac:dyDescent="0.2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ht="15" x14ac:dyDescent="0.2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ht="15" x14ac:dyDescent="0.2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ht="15" x14ac:dyDescent="0.2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ht="15" x14ac:dyDescent="0.2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ht="15" x14ac:dyDescent="0.2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ht="15" x14ac:dyDescent="0.2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ht="15" x14ac:dyDescent="0.2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" x14ac:dyDescent="0.2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ht="15" x14ac:dyDescent="0.2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ht="15" x14ac:dyDescent="0.2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ht="15" x14ac:dyDescent="0.2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ht="15" x14ac:dyDescent="0.2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ht="15" x14ac:dyDescent="0.2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ht="15" x14ac:dyDescent="0.2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ht="15" x14ac:dyDescent="0.2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ht="15" x14ac:dyDescent="0.2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ht="15" x14ac:dyDescent="0.2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t="15" x14ac:dyDescent="0.2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ht="15" x14ac:dyDescent="0.2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ht="15" x14ac:dyDescent="0.2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1:12" ht="15" x14ac:dyDescent="0.2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ht="15" x14ac:dyDescent="0.2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ht="15" x14ac:dyDescent="0.2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ht="15" x14ac:dyDescent="0.2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t="15" x14ac:dyDescent="0.2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ht="15" x14ac:dyDescent="0.2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ht="15" x14ac:dyDescent="0.2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1:12" ht="15" x14ac:dyDescent="0.2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ht="15" x14ac:dyDescent="0.2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ht="15" x14ac:dyDescent="0.2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ht="15" x14ac:dyDescent="0.2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ht="15" x14ac:dyDescent="0.2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ht="15" x14ac:dyDescent="0.2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ht="15" x14ac:dyDescent="0.2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ht="15" x14ac:dyDescent="0.2">
      <c r="A101" s="7"/>
      <c r="B101" s="8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ht="15" x14ac:dyDescent="0.2">
      <c r="A102" s="7"/>
      <c r="B102" s="8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 ht="15" x14ac:dyDescent="0.2">
      <c r="A103" s="7"/>
      <c r="B103" s="8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1:12" ht="15" x14ac:dyDescent="0.2">
      <c r="A104" s="7"/>
      <c r="B104" s="8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ht="15" x14ac:dyDescent="0.2">
      <c r="A105" s="7"/>
      <c r="B105" s="8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ht="15" x14ac:dyDescent="0.2">
      <c r="A106" s="7"/>
      <c r="B106" s="8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ht="15" x14ac:dyDescent="0.2">
      <c r="A107" s="7"/>
      <c r="B107" s="8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 ht="15" x14ac:dyDescent="0.2">
      <c r="A108" s="7"/>
      <c r="B108" s="8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ht="15" x14ac:dyDescent="0.2">
      <c r="A109" s="7"/>
      <c r="B109" s="8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1:12" ht="15" x14ac:dyDescent="0.2">
      <c r="A110" s="7"/>
      <c r="B110" s="8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ht="15" x14ac:dyDescent="0.2">
      <c r="A111" s="7"/>
      <c r="B111" s="8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ht="15" x14ac:dyDescent="0.2">
      <c r="A112" s="7"/>
      <c r="B112" s="8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ht="15" x14ac:dyDescent="0.2">
      <c r="A113" s="7"/>
      <c r="B113" s="8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ht="15" x14ac:dyDescent="0.2">
      <c r="A114" s="7"/>
      <c r="B114" s="8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ht="15" x14ac:dyDescent="0.2">
      <c r="A115" s="7"/>
      <c r="B115" s="8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ht="15" x14ac:dyDescent="0.2">
      <c r="A116" s="7"/>
      <c r="B116" s="8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ht="15" x14ac:dyDescent="0.2">
      <c r="A117" s="7"/>
      <c r="B117" s="8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ht="15" x14ac:dyDescent="0.2">
      <c r="A118" s="7"/>
      <c r="B118" s="8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ht="15" x14ac:dyDescent="0.2">
      <c r="A119" s="7"/>
      <c r="B119" s="8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ht="15" x14ac:dyDescent="0.2">
      <c r="A120" s="7"/>
      <c r="B120" s="8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ht="15" x14ac:dyDescent="0.2">
      <c r="A121" s="7"/>
      <c r="B121" s="8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ht="15" x14ac:dyDescent="0.2">
      <c r="A122" s="7"/>
      <c r="B122" s="8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ht="15" x14ac:dyDescent="0.2">
      <c r="A123" s="7"/>
      <c r="B123" s="8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ht="15" x14ac:dyDescent="0.2">
      <c r="A124" s="7"/>
      <c r="B124" s="8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ht="15" x14ac:dyDescent="0.2">
      <c r="A125" s="7"/>
      <c r="B125" s="8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ht="15" x14ac:dyDescent="0.2">
      <c r="A126" s="7"/>
      <c r="B126" s="8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ht="15" x14ac:dyDescent="0.2">
      <c r="A127" s="7"/>
      <c r="B127" s="8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ht="15" x14ac:dyDescent="0.2">
      <c r="A128" s="7"/>
      <c r="B128" s="8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ht="15" x14ac:dyDescent="0.2">
      <c r="A129" s="7"/>
      <c r="B129" s="8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ht="15" x14ac:dyDescent="0.2">
      <c r="A130" s="7"/>
      <c r="B130" s="8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ht="15" x14ac:dyDescent="0.2">
      <c r="A131" s="7"/>
      <c r="B131" s="8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ht="15" x14ac:dyDescent="0.2">
      <c r="A132" s="7"/>
      <c r="B132" s="8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ht="15" x14ac:dyDescent="0.2">
      <c r="A133" s="7"/>
      <c r="B133" s="8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ht="15" x14ac:dyDescent="0.2">
      <c r="A134" s="7"/>
      <c r="B134" s="8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ht="15" x14ac:dyDescent="0.2">
      <c r="A135" s="7"/>
      <c r="B135" s="8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ht="15" x14ac:dyDescent="0.2">
      <c r="A136" s="7"/>
      <c r="B136" s="8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ht="15" x14ac:dyDescent="0.2">
      <c r="A137" s="7"/>
      <c r="B137" s="8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ht="15" x14ac:dyDescent="0.2">
      <c r="A138" s="7"/>
      <c r="B138" s="8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ht="15" x14ac:dyDescent="0.2">
      <c r="A139" s="7"/>
      <c r="B139" s="8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ht="15" x14ac:dyDescent="0.2">
      <c r="A140" s="7"/>
      <c r="B140" s="8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ht="15" x14ac:dyDescent="0.2">
      <c r="A141" s="7"/>
      <c r="B141" s="8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ht="15" x14ac:dyDescent="0.2">
      <c r="A142" s="7"/>
      <c r="B142" s="8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ht="15" x14ac:dyDescent="0.2">
      <c r="A143" s="7"/>
      <c r="B143" s="8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ht="15" x14ac:dyDescent="0.2">
      <c r="A144" s="7"/>
      <c r="B144" s="8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ht="15" x14ac:dyDescent="0.2">
      <c r="A145" s="7"/>
      <c r="B145" s="8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ht="15" x14ac:dyDescent="0.2">
      <c r="A146" s="7"/>
      <c r="B146" s="8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ht="15" x14ac:dyDescent="0.2">
      <c r="A147" s="7"/>
      <c r="B147" s="8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ht="15" x14ac:dyDescent="0.2">
      <c r="A148" s="7"/>
      <c r="B148" s="8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ht="15" x14ac:dyDescent="0.2">
      <c r="A149" s="7"/>
      <c r="B149" s="8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ht="15" x14ac:dyDescent="0.2">
      <c r="A150" s="7"/>
      <c r="B150" s="8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ht="15" x14ac:dyDescent="0.2">
      <c r="A151" s="7"/>
      <c r="B151" s="8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ht="15" x14ac:dyDescent="0.2">
      <c r="A152" s="7"/>
      <c r="B152" s="8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ht="15" x14ac:dyDescent="0.2">
      <c r="A153" s="7"/>
      <c r="B153" s="8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ht="15" x14ac:dyDescent="0.2">
      <c r="A154" s="7"/>
      <c r="B154" s="8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ht="15" x14ac:dyDescent="0.2">
      <c r="A155" s="7"/>
      <c r="B155" s="8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ht="15" x14ac:dyDescent="0.2">
      <c r="A156" s="7"/>
      <c r="B156" s="8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ht="15" x14ac:dyDescent="0.2">
      <c r="A157" s="7"/>
      <c r="B157" s="8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ht="15" x14ac:dyDescent="0.2">
      <c r="A158" s="7"/>
      <c r="B158" s="8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ht="15" x14ac:dyDescent="0.2">
      <c r="A159" s="7"/>
      <c r="B159" s="8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ht="15" x14ac:dyDescent="0.2">
      <c r="A160" s="7"/>
      <c r="B160" s="8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ht="15" x14ac:dyDescent="0.2">
      <c r="A161" s="7"/>
      <c r="B161" s="8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ht="15" x14ac:dyDescent="0.2">
      <c r="A162" s="7"/>
      <c r="B162" s="8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ht="15" x14ac:dyDescent="0.2">
      <c r="A163" s="7"/>
      <c r="B163" s="8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ht="15" x14ac:dyDescent="0.2">
      <c r="A164" s="7"/>
      <c r="B164" s="8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ht="15" x14ac:dyDescent="0.2">
      <c r="A165" s="7"/>
      <c r="B165" s="8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ht="15" x14ac:dyDescent="0.2">
      <c r="A166" s="7"/>
      <c r="B166" s="8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ht="15" x14ac:dyDescent="0.2">
      <c r="A167" s="7"/>
      <c r="B167" s="8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ht="15" x14ac:dyDescent="0.2">
      <c r="A168" s="7"/>
      <c r="B168" s="8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ht="15" x14ac:dyDescent="0.2">
      <c r="A169" s="7"/>
      <c r="B169" s="8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ht="15" x14ac:dyDescent="0.2">
      <c r="A170" s="7"/>
      <c r="B170" s="8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ht="15" x14ac:dyDescent="0.2">
      <c r="A171" s="7"/>
      <c r="B171" s="8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ht="15" x14ac:dyDescent="0.2">
      <c r="A172" s="7"/>
      <c r="B172" s="8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ht="15" x14ac:dyDescent="0.2">
      <c r="A173" s="7"/>
      <c r="B173" s="8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ht="15" x14ac:dyDescent="0.2">
      <c r="A174" s="7"/>
      <c r="B174" s="8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ht="15" x14ac:dyDescent="0.2">
      <c r="A175" s="7"/>
      <c r="B175" s="8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ht="15" x14ac:dyDescent="0.2">
      <c r="A176" s="7"/>
      <c r="B176" s="8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ht="15" x14ac:dyDescent="0.2">
      <c r="A177" s="7"/>
      <c r="B177" s="8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ht="15" x14ac:dyDescent="0.2">
      <c r="A178" s="7"/>
      <c r="B178" s="8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ht="15" x14ac:dyDescent="0.2">
      <c r="A179" s="7"/>
      <c r="B179" s="8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ht="15" x14ac:dyDescent="0.2">
      <c r="A180" s="7"/>
      <c r="B180" s="8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ht="15" x14ac:dyDescent="0.2">
      <c r="A181" s="7"/>
      <c r="B181" s="8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ht="15" x14ac:dyDescent="0.2">
      <c r="A182" s="7"/>
      <c r="B182" s="8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ht="15" x14ac:dyDescent="0.2">
      <c r="A183" s="7"/>
      <c r="B183" s="8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ht="15" x14ac:dyDescent="0.2">
      <c r="A184" s="7"/>
      <c r="B184" s="8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ht="15" x14ac:dyDescent="0.2">
      <c r="A185" s="7"/>
      <c r="B185" s="8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ht="15" x14ac:dyDescent="0.2">
      <c r="A186" s="7"/>
      <c r="B186" s="8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ht="15" x14ac:dyDescent="0.2">
      <c r="A187" s="7"/>
      <c r="B187" s="8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ht="15" x14ac:dyDescent="0.2">
      <c r="A188" s="7"/>
      <c r="B188" s="8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ht="15" x14ac:dyDescent="0.2">
      <c r="A189" s="7"/>
      <c r="B189" s="8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ht="15" x14ac:dyDescent="0.2">
      <c r="A190" s="7"/>
      <c r="B190" s="8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ht="15" x14ac:dyDescent="0.2">
      <c r="A191" s="7"/>
      <c r="B191" s="8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ht="15" x14ac:dyDescent="0.2">
      <c r="A192" s="7"/>
      <c r="B192" s="8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ht="15" x14ac:dyDescent="0.2">
      <c r="A193" s="7"/>
      <c r="B193" s="8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ht="15" x14ac:dyDescent="0.2">
      <c r="A194" s="7"/>
      <c r="B194" s="8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ht="15" x14ac:dyDescent="0.2">
      <c r="A195" s="7"/>
      <c r="B195" s="8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ht="15" x14ac:dyDescent="0.2">
      <c r="A196" s="7"/>
      <c r="B196" s="8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ht="15" x14ac:dyDescent="0.2">
      <c r="A197" s="7"/>
      <c r="B197" s="8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ht="15" x14ac:dyDescent="0.2">
      <c r="A198" s="7"/>
      <c r="B198" s="8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ht="15" x14ac:dyDescent="0.2">
      <c r="A199" s="7"/>
      <c r="B199" s="8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ht="15" x14ac:dyDescent="0.2">
      <c r="A200" s="7"/>
      <c r="B200" s="8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ht="15" x14ac:dyDescent="0.2">
      <c r="A201" s="7"/>
      <c r="B201" s="8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ht="15" x14ac:dyDescent="0.2">
      <c r="A202" s="7"/>
      <c r="B202" s="8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ht="15" x14ac:dyDescent="0.2">
      <c r="A203" s="7"/>
      <c r="B203" s="8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ht="15" x14ac:dyDescent="0.2">
      <c r="A204" s="7"/>
      <c r="B204" s="8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ht="15" x14ac:dyDescent="0.2">
      <c r="A205" s="7"/>
      <c r="B205" s="8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ht="15" x14ac:dyDescent="0.2">
      <c r="A206" s="7"/>
      <c r="B206" s="8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ht="15" x14ac:dyDescent="0.2">
      <c r="A207" s="7"/>
      <c r="B207" s="8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ht="15" x14ac:dyDescent="0.2">
      <c r="A208" s="7"/>
      <c r="B208" s="8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ht="15" x14ac:dyDescent="0.2">
      <c r="A209" s="7"/>
      <c r="B209" s="8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ht="15" x14ac:dyDescent="0.2">
      <c r="A210" s="7"/>
      <c r="B210" s="8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ht="15" x14ac:dyDescent="0.2">
      <c r="A211" s="7"/>
      <c r="B211" s="8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ht="15" x14ac:dyDescent="0.2">
      <c r="A212" s="7"/>
      <c r="B212" s="8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ht="15" x14ac:dyDescent="0.2">
      <c r="A213" s="7"/>
      <c r="B213" s="8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ht="15" x14ac:dyDescent="0.2">
      <c r="A214" s="7"/>
      <c r="B214" s="8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ht="15" x14ac:dyDescent="0.2">
      <c r="A215" s="7"/>
      <c r="B215" s="8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ht="15" x14ac:dyDescent="0.2">
      <c r="A216" s="7"/>
      <c r="B216" s="8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ht="15" x14ac:dyDescent="0.2">
      <c r="A217" s="7"/>
      <c r="B217" s="8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ht="15" x14ac:dyDescent="0.2">
      <c r="A218" s="7"/>
      <c r="B218" s="8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ht="15" x14ac:dyDescent="0.2">
      <c r="A219" s="7"/>
      <c r="B219" s="8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ht="15" x14ac:dyDescent="0.2">
      <c r="A220" s="7"/>
      <c r="B220" s="8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ht="15" x14ac:dyDescent="0.2">
      <c r="A221" s="7"/>
      <c r="B221" s="8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ht="15" x14ac:dyDescent="0.2">
      <c r="A222" s="7"/>
      <c r="B222" s="8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ht="15" x14ac:dyDescent="0.2">
      <c r="A223" s="7"/>
      <c r="B223" s="8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ht="15" x14ac:dyDescent="0.2">
      <c r="A224" s="7"/>
      <c r="B224" s="8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ht="15" x14ac:dyDescent="0.2">
      <c r="A225" s="7"/>
      <c r="B225" s="8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ht="15" x14ac:dyDescent="0.2">
      <c r="A226" s="7"/>
      <c r="B226" s="8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ht="15" x14ac:dyDescent="0.2">
      <c r="A227" s="7"/>
      <c r="B227" s="8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ht="15" x14ac:dyDescent="0.2">
      <c r="A228" s="7"/>
      <c r="B228" s="8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ht="15" x14ac:dyDescent="0.2">
      <c r="A229" s="7"/>
      <c r="B229" s="8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ht="15" x14ac:dyDescent="0.2">
      <c r="A230" s="7"/>
      <c r="B230" s="8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ht="15" x14ac:dyDescent="0.2">
      <c r="A231" s="7"/>
      <c r="B231" s="8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ht="15" x14ac:dyDescent="0.2">
      <c r="A232" s="7"/>
      <c r="B232" s="8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ht="15" x14ac:dyDescent="0.2">
      <c r="A233" s="7"/>
      <c r="B233" s="8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ht="15" x14ac:dyDescent="0.2">
      <c r="A234" s="7"/>
      <c r="B234" s="8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ht="15" x14ac:dyDescent="0.2">
      <c r="A235" s="7"/>
      <c r="B235" s="8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ht="15" x14ac:dyDescent="0.2">
      <c r="A236" s="7"/>
      <c r="B236" s="8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ht="15" x14ac:dyDescent="0.2">
      <c r="A237" s="7"/>
      <c r="B237" s="8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ht="15" x14ac:dyDescent="0.2">
      <c r="A238" s="7"/>
      <c r="B238" s="8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ht="15" x14ac:dyDescent="0.2">
      <c r="A239" s="7"/>
      <c r="B239" s="8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ht="15" x14ac:dyDescent="0.2">
      <c r="A240" s="7"/>
      <c r="B240" s="8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ht="15" x14ac:dyDescent="0.2">
      <c r="A241" s="7"/>
      <c r="B241" s="8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ht="15" x14ac:dyDescent="0.2">
      <c r="A242" s="7"/>
      <c r="B242" s="8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ht="15" x14ac:dyDescent="0.2">
      <c r="A243" s="7"/>
      <c r="B243" s="8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ht="15" x14ac:dyDescent="0.2">
      <c r="A244" s="7"/>
      <c r="B244" s="8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ht="15" x14ac:dyDescent="0.2">
      <c r="A245" s="7"/>
      <c r="B245" s="8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ht="15" x14ac:dyDescent="0.2">
      <c r="A246" s="7"/>
      <c r="B246" s="8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ht="15" x14ac:dyDescent="0.2">
      <c r="A247" s="7"/>
      <c r="B247" s="8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ht="15" x14ac:dyDescent="0.2">
      <c r="A248" s="7"/>
      <c r="B248" s="8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ht="15" x14ac:dyDescent="0.2">
      <c r="A249" s="7"/>
      <c r="B249" s="8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ht="15" x14ac:dyDescent="0.2">
      <c r="A250" s="7"/>
      <c r="B250" s="8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ht="15" x14ac:dyDescent="0.2">
      <c r="A251" s="7"/>
      <c r="B251" s="8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ht="15" x14ac:dyDescent="0.2">
      <c r="A252" s="7"/>
      <c r="B252" s="8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ht="15" x14ac:dyDescent="0.2">
      <c r="A253" s="7"/>
      <c r="B253" s="8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ht="15" x14ac:dyDescent="0.2">
      <c r="A254" s="7"/>
      <c r="B254" s="8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ht="15" x14ac:dyDescent="0.2">
      <c r="A255" s="7"/>
      <c r="B255" s="8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ht="15" x14ac:dyDescent="0.2">
      <c r="A256" s="7"/>
      <c r="B256" s="8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ht="15" x14ac:dyDescent="0.2">
      <c r="A257" s="7"/>
      <c r="B257" s="8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ht="15" x14ac:dyDescent="0.2">
      <c r="A258" s="7"/>
      <c r="B258" s="8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ht="15" x14ac:dyDescent="0.2">
      <c r="A259" s="7"/>
      <c r="B259" s="8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ht="15" x14ac:dyDescent="0.2">
      <c r="A260" s="7"/>
      <c r="B260" s="8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ht="15" x14ac:dyDescent="0.2">
      <c r="A261" s="7"/>
      <c r="B261" s="8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ht="15" x14ac:dyDescent="0.2">
      <c r="A262" s="7"/>
      <c r="B262" s="8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ht="15" x14ac:dyDescent="0.2">
      <c r="A263" s="7"/>
      <c r="B263" s="8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ht="15" x14ac:dyDescent="0.2">
      <c r="A264" s="7"/>
      <c r="B264" s="8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ht="15" x14ac:dyDescent="0.2">
      <c r="A265" s="7"/>
      <c r="B265" s="8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ht="15" x14ac:dyDescent="0.2">
      <c r="A266" s="7"/>
      <c r="B266" s="8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ht="15" x14ac:dyDescent="0.2">
      <c r="A267" s="7"/>
      <c r="B267" s="8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ht="15" x14ac:dyDescent="0.2">
      <c r="A268" s="7"/>
      <c r="B268" s="8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ht="15" x14ac:dyDescent="0.2">
      <c r="A269" s="7"/>
      <c r="B269" s="8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ht="15" x14ac:dyDescent="0.2">
      <c r="A270" s="7"/>
      <c r="B270" s="8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ht="15" x14ac:dyDescent="0.2">
      <c r="A271" s="7"/>
      <c r="B271" s="8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ht="15" x14ac:dyDescent="0.2">
      <c r="A272" s="7"/>
      <c r="B272" s="8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ht="15" x14ac:dyDescent="0.2">
      <c r="A273" s="7"/>
      <c r="B273" s="8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ht="15" x14ac:dyDescent="0.2">
      <c r="A274" s="7"/>
      <c r="B274" s="8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ht="15" x14ac:dyDescent="0.2">
      <c r="A275" s="7"/>
      <c r="B275" s="8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ht="15" x14ac:dyDescent="0.2">
      <c r="A276" s="7"/>
      <c r="B276" s="8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ht="15" x14ac:dyDescent="0.2">
      <c r="A277" s="7"/>
      <c r="B277" s="8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ht="15" x14ac:dyDescent="0.2">
      <c r="A278" s="7"/>
      <c r="B278" s="8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ht="15" x14ac:dyDescent="0.2">
      <c r="A279" s="7"/>
      <c r="B279" s="8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ht="15" x14ac:dyDescent="0.2">
      <c r="A280" s="7"/>
      <c r="B280" s="8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ht="15" x14ac:dyDescent="0.2">
      <c r="A281" s="7"/>
      <c r="B281" s="8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ht="15" x14ac:dyDescent="0.2">
      <c r="A282" s="7"/>
      <c r="B282" s="8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ht="15" x14ac:dyDescent="0.2">
      <c r="A283" s="7"/>
      <c r="B283" s="8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ht="15" x14ac:dyDescent="0.2">
      <c r="A284" s="7"/>
      <c r="B284" s="8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ht="15" x14ac:dyDescent="0.2">
      <c r="A285" s="7"/>
      <c r="B285" s="8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ht="15" x14ac:dyDescent="0.2">
      <c r="A286" s="7"/>
      <c r="B286" s="8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ht="15" x14ac:dyDescent="0.2">
      <c r="A287" s="7"/>
      <c r="B287" s="8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ht="15" x14ac:dyDescent="0.2">
      <c r="A288" s="7"/>
      <c r="B288" s="8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ht="15" x14ac:dyDescent="0.2">
      <c r="A289" s="7"/>
      <c r="B289" s="8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ht="15" x14ac:dyDescent="0.2">
      <c r="A290" s="7"/>
      <c r="B290" s="8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ht="15" x14ac:dyDescent="0.2">
      <c r="A291" s="7"/>
      <c r="B291" s="8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ht="15" x14ac:dyDescent="0.2">
      <c r="A292" s="7"/>
      <c r="B292" s="8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ht="15" x14ac:dyDescent="0.2">
      <c r="A293" s="7"/>
      <c r="B293" s="8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ht="15" x14ac:dyDescent="0.2">
      <c r="A294" s="7"/>
      <c r="B294" s="8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ht="15" x14ac:dyDescent="0.2">
      <c r="A295" s="7"/>
      <c r="B295" s="8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ht="15" x14ac:dyDescent="0.2">
      <c r="A296" s="7"/>
      <c r="B296" s="8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ht="15" x14ac:dyDescent="0.2">
      <c r="A297" s="7"/>
      <c r="B297" s="8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ht="15" x14ac:dyDescent="0.2">
      <c r="A298" s="7"/>
      <c r="B298" s="8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ht="15" x14ac:dyDescent="0.2">
      <c r="A299" s="7"/>
      <c r="B299" s="8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ht="15" x14ac:dyDescent="0.2">
      <c r="A300" s="7"/>
      <c r="B300" s="8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ht="15" x14ac:dyDescent="0.2">
      <c r="A301" s="7"/>
      <c r="B301" s="8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ht="15" x14ac:dyDescent="0.2">
      <c r="A302" s="7"/>
      <c r="B302" s="8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ht="15" x14ac:dyDescent="0.2">
      <c r="A303" s="7"/>
      <c r="B303" s="8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ht="15" x14ac:dyDescent="0.2">
      <c r="A304" s="7"/>
      <c r="B304" s="8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ht="15" x14ac:dyDescent="0.2">
      <c r="A305" s="7"/>
      <c r="B305" s="8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ht="15" x14ac:dyDescent="0.2">
      <c r="A306" s="7"/>
      <c r="B306" s="8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ht="15" x14ac:dyDescent="0.2">
      <c r="A307" s="7"/>
      <c r="B307" s="8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ht="15" x14ac:dyDescent="0.2">
      <c r="A308" s="7"/>
      <c r="B308" s="8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ht="15" x14ac:dyDescent="0.2">
      <c r="A309" s="7"/>
      <c r="B309" s="8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ht="15" x14ac:dyDescent="0.2">
      <c r="A310" s="7"/>
      <c r="B310" s="8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ht="15" x14ac:dyDescent="0.2">
      <c r="A311" s="7"/>
      <c r="B311" s="8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ht="15" x14ac:dyDescent="0.2">
      <c r="A312" s="7"/>
      <c r="B312" s="8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ht="15" x14ac:dyDescent="0.2">
      <c r="A313" s="7"/>
      <c r="B313" s="8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ht="15" x14ac:dyDescent="0.2">
      <c r="A314" s="7"/>
      <c r="B314" s="8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ht="15" x14ac:dyDescent="0.2">
      <c r="A315" s="7"/>
      <c r="B315" s="8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ht="15" x14ac:dyDescent="0.2">
      <c r="A316" s="7"/>
      <c r="B316" s="8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ht="15" x14ac:dyDescent="0.2">
      <c r="A317" s="7"/>
      <c r="B317" s="8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ht="15" x14ac:dyDescent="0.2">
      <c r="A318" s="7"/>
      <c r="B318" s="8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ht="15" x14ac:dyDescent="0.2">
      <c r="A319" s="7"/>
      <c r="B319" s="8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ht="15" x14ac:dyDescent="0.2">
      <c r="A320" s="7"/>
      <c r="B320" s="8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ht="15" x14ac:dyDescent="0.2">
      <c r="A321" s="7"/>
      <c r="B321" s="8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ht="15" x14ac:dyDescent="0.2">
      <c r="A322" s="7"/>
      <c r="B322" s="8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ht="15" x14ac:dyDescent="0.2">
      <c r="A323" s="7"/>
      <c r="B323" s="8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ht="15" x14ac:dyDescent="0.2">
      <c r="A324" s="7"/>
      <c r="B324" s="8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ht="15" x14ac:dyDescent="0.2">
      <c r="A325" s="7"/>
      <c r="B325" s="8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ht="15" x14ac:dyDescent="0.2">
      <c r="A326" s="7"/>
      <c r="B326" s="8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ht="15" x14ac:dyDescent="0.2">
      <c r="A327" s="7"/>
      <c r="B327" s="8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ht="15" x14ac:dyDescent="0.2">
      <c r="A328" s="7"/>
      <c r="B328" s="8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ht="15" x14ac:dyDescent="0.2">
      <c r="A329" s="7"/>
      <c r="B329" s="8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ht="15" x14ac:dyDescent="0.2">
      <c r="A330" s="7"/>
      <c r="B330" s="8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ht="15" x14ac:dyDescent="0.2">
      <c r="A331" s="7"/>
      <c r="B331" s="8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ht="15" x14ac:dyDescent="0.2">
      <c r="A332" s="7"/>
      <c r="B332" s="8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ht="15" x14ac:dyDescent="0.2">
      <c r="A333" s="7"/>
      <c r="B333" s="8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ht="15" x14ac:dyDescent="0.2">
      <c r="A334" s="7"/>
      <c r="B334" s="8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ht="15" x14ac:dyDescent="0.2">
      <c r="A335" s="7"/>
      <c r="B335" s="8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ht="15" x14ac:dyDescent="0.2">
      <c r="A336" s="7"/>
      <c r="B336" s="8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ht="15" x14ac:dyDescent="0.2">
      <c r="A337" s="7"/>
      <c r="B337" s="8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ht="15" x14ac:dyDescent="0.2">
      <c r="A338" s="7"/>
      <c r="B338" s="8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ht="15" x14ac:dyDescent="0.2">
      <c r="A339" s="7"/>
      <c r="B339" s="8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ht="15" x14ac:dyDescent="0.2">
      <c r="A340" s="7"/>
      <c r="B340" s="8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ht="15" x14ac:dyDescent="0.2">
      <c r="A341" s="7"/>
      <c r="B341" s="8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ht="15" x14ac:dyDescent="0.2">
      <c r="A342" s="7"/>
      <c r="B342" s="8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ht="15" x14ac:dyDescent="0.2">
      <c r="A343" s="7"/>
      <c r="B343" s="8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ht="15" x14ac:dyDescent="0.2">
      <c r="A344" s="7"/>
      <c r="B344" s="8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ht="15" x14ac:dyDescent="0.2">
      <c r="A345" s="7"/>
      <c r="B345" s="8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ht="15" x14ac:dyDescent="0.2">
      <c r="A346" s="7"/>
      <c r="B346" s="8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ht="15" x14ac:dyDescent="0.2">
      <c r="A347" s="7"/>
      <c r="B347" s="8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ht="15" x14ac:dyDescent="0.2">
      <c r="A348" s="7"/>
      <c r="B348" s="8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ht="15" x14ac:dyDescent="0.2">
      <c r="A349" s="7"/>
      <c r="B349" s="8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ht="15" x14ac:dyDescent="0.2">
      <c r="A350" s="7"/>
      <c r="B350" s="8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ht="15" x14ac:dyDescent="0.2">
      <c r="A351" s="7"/>
      <c r="B351" s="8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ht="15" x14ac:dyDescent="0.2">
      <c r="A352" s="7"/>
      <c r="B352" s="8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ht="15" x14ac:dyDescent="0.2">
      <c r="A353" s="7"/>
      <c r="B353" s="8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ht="15" x14ac:dyDescent="0.2">
      <c r="A354" s="7"/>
      <c r="B354" s="8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ht="15" x14ac:dyDescent="0.2">
      <c r="A355" s="7"/>
      <c r="B355" s="8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ht="15" x14ac:dyDescent="0.2">
      <c r="A356" s="7"/>
      <c r="B356" s="8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ht="15" x14ac:dyDescent="0.2">
      <c r="A357" s="7"/>
      <c r="B357" s="8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ht="15" x14ac:dyDescent="0.2">
      <c r="A358" s="7"/>
      <c r="B358" s="8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ht="15" x14ac:dyDescent="0.2">
      <c r="A359" s="7"/>
      <c r="B359" s="8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ht="15" x14ac:dyDescent="0.2">
      <c r="A360" s="7"/>
      <c r="B360" s="8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ht="15" x14ac:dyDescent="0.2">
      <c r="A361" s="7"/>
      <c r="B361" s="8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ht="15" x14ac:dyDescent="0.2">
      <c r="A362" s="7"/>
      <c r="B362" s="8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ht="15" x14ac:dyDescent="0.2">
      <c r="A363" s="7"/>
      <c r="B363" s="8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ht="15" x14ac:dyDescent="0.2">
      <c r="A364" s="7"/>
      <c r="B364" s="8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ht="15" x14ac:dyDescent="0.2">
      <c r="A365" s="7"/>
      <c r="B365" s="8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ht="15" x14ac:dyDescent="0.2">
      <c r="A366" s="7"/>
      <c r="B366" s="8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ht="15" x14ac:dyDescent="0.2">
      <c r="A367" s="7"/>
      <c r="B367" s="8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ht="15" x14ac:dyDescent="0.2">
      <c r="A368" s="7"/>
      <c r="B368" s="8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ht="15" x14ac:dyDescent="0.2">
      <c r="A369" s="7"/>
      <c r="B369" s="8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ht="15" x14ac:dyDescent="0.2">
      <c r="A370" s="7"/>
      <c r="B370" s="8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ht="15" x14ac:dyDescent="0.2">
      <c r="A371" s="7"/>
      <c r="B371" s="8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ht="15" x14ac:dyDescent="0.2">
      <c r="A372" s="7"/>
      <c r="B372" s="8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ht="15" x14ac:dyDescent="0.2">
      <c r="A373" s="7"/>
      <c r="B373" s="8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ht="15" x14ac:dyDescent="0.2">
      <c r="A374" s="7"/>
      <c r="B374" s="8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ht="15" x14ac:dyDescent="0.2">
      <c r="A375" s="7"/>
      <c r="B375" s="8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ht="15" x14ac:dyDescent="0.2">
      <c r="A376" s="7"/>
      <c r="B376" s="8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ht="15" x14ac:dyDescent="0.2">
      <c r="A377" s="7"/>
      <c r="B377" s="8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ht="15" x14ac:dyDescent="0.2">
      <c r="A378" s="7"/>
      <c r="B378" s="8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ht="15" x14ac:dyDescent="0.2">
      <c r="A379" s="7"/>
      <c r="B379" s="8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ht="15" x14ac:dyDescent="0.2">
      <c r="A380" s="7"/>
      <c r="B380" s="8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ht="15" x14ac:dyDescent="0.2">
      <c r="A381" s="7"/>
      <c r="B381" s="8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ht="15" x14ac:dyDescent="0.2">
      <c r="A382" s="7"/>
      <c r="B382" s="8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ht="15" x14ac:dyDescent="0.2">
      <c r="A383" s="7"/>
      <c r="B383" s="8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ht="15" x14ac:dyDescent="0.2">
      <c r="A384" s="7"/>
      <c r="B384" s="8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ht="15" x14ac:dyDescent="0.2">
      <c r="A385" s="7"/>
      <c r="B385" s="8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ht="15" x14ac:dyDescent="0.2">
      <c r="A386" s="7"/>
      <c r="B386" s="8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ht="15" x14ac:dyDescent="0.2">
      <c r="A387" s="7"/>
      <c r="B387" s="8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ht="15" x14ac:dyDescent="0.2">
      <c r="A388" s="7"/>
      <c r="B388" s="8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ht="15" x14ac:dyDescent="0.2">
      <c r="A389" s="7"/>
      <c r="B389" s="8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ht="15" x14ac:dyDescent="0.2">
      <c r="A390" s="7"/>
      <c r="B390" s="8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ht="15" x14ac:dyDescent="0.2">
      <c r="A391" s="7"/>
      <c r="B391" s="8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ht="15" x14ac:dyDescent="0.2">
      <c r="A392" s="7"/>
      <c r="B392" s="8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ht="15" x14ac:dyDescent="0.2">
      <c r="A393" s="7"/>
      <c r="B393" s="8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ht="15" x14ac:dyDescent="0.2">
      <c r="A394" s="7"/>
      <c r="B394" s="8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ht="15" x14ac:dyDescent="0.2">
      <c r="A395" s="7"/>
      <c r="B395" s="8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ht="15" x14ac:dyDescent="0.2">
      <c r="A396" s="7"/>
      <c r="B396" s="8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ht="15" x14ac:dyDescent="0.2">
      <c r="A397" s="7"/>
      <c r="B397" s="8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ht="15" x14ac:dyDescent="0.2">
      <c r="A398" s="7"/>
      <c r="B398" s="8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ht="15" x14ac:dyDescent="0.2">
      <c r="A399" s="7"/>
      <c r="B399" s="8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ht="15" x14ac:dyDescent="0.2">
      <c r="A400" s="7"/>
      <c r="B400" s="8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ht="15" x14ac:dyDescent="0.2">
      <c r="A401" s="7"/>
      <c r="B401" s="8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ht="15" x14ac:dyDescent="0.2">
      <c r="A402" s="7"/>
      <c r="B402" s="8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ht="15" x14ac:dyDescent="0.2">
      <c r="A403" s="7"/>
      <c r="B403" s="8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ht="15" x14ac:dyDescent="0.2">
      <c r="A404" s="7"/>
      <c r="B404" s="8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ht="15" x14ac:dyDescent="0.2">
      <c r="A405" s="7"/>
      <c r="B405" s="8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ht="15" x14ac:dyDescent="0.2">
      <c r="A406" s="7"/>
      <c r="B406" s="8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ht="15" x14ac:dyDescent="0.2">
      <c r="A407" s="7"/>
      <c r="B407" s="8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ht="15" x14ac:dyDescent="0.2">
      <c r="A408" s="7"/>
      <c r="B408" s="8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ht="15" x14ac:dyDescent="0.2">
      <c r="A409" s="7"/>
      <c r="B409" s="8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ht="15" x14ac:dyDescent="0.2">
      <c r="A410" s="7"/>
      <c r="B410" s="8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ht="15" x14ac:dyDescent="0.2">
      <c r="A411" s="7"/>
      <c r="B411" s="8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ht="15" x14ac:dyDescent="0.2">
      <c r="A412" s="7"/>
      <c r="B412" s="8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ht="15" x14ac:dyDescent="0.2">
      <c r="A413" s="7"/>
      <c r="B413" s="8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ht="15" x14ac:dyDescent="0.2">
      <c r="A414" s="7"/>
      <c r="B414" s="8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ht="15" x14ac:dyDescent="0.2">
      <c r="A415" s="7"/>
      <c r="B415" s="8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ht="15" x14ac:dyDescent="0.2">
      <c r="A416" s="7"/>
      <c r="B416" s="8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ht="15" x14ac:dyDescent="0.2">
      <c r="A417" s="7"/>
      <c r="B417" s="8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ht="15" x14ac:dyDescent="0.2">
      <c r="A418" s="7"/>
      <c r="B418" s="8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ht="15" x14ac:dyDescent="0.2">
      <c r="A419" s="7"/>
      <c r="B419" s="8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ht="15" x14ac:dyDescent="0.2">
      <c r="A420" s="7"/>
      <c r="B420" s="8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ht="15" x14ac:dyDescent="0.2">
      <c r="A421" s="7"/>
      <c r="B421" s="8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ht="15" x14ac:dyDescent="0.2">
      <c r="A422" s="7"/>
      <c r="B422" s="8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ht="15" x14ac:dyDescent="0.2">
      <c r="A423" s="7"/>
      <c r="B423" s="8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ht="15" x14ac:dyDescent="0.2">
      <c r="A424" s="7"/>
      <c r="B424" s="8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ht="15" x14ac:dyDescent="0.2">
      <c r="A425" s="7"/>
      <c r="B425" s="8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ht="15" x14ac:dyDescent="0.2">
      <c r="A426" s="7"/>
      <c r="B426" s="8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ht="15" x14ac:dyDescent="0.2">
      <c r="A427" s="7"/>
      <c r="B427" s="8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ht="15" x14ac:dyDescent="0.2">
      <c r="A428" s="7"/>
      <c r="B428" s="8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ht="15" x14ac:dyDescent="0.2">
      <c r="A429" s="7"/>
      <c r="B429" s="8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ht="15" x14ac:dyDescent="0.2">
      <c r="A430" s="7"/>
      <c r="B430" s="8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ht="15" x14ac:dyDescent="0.2">
      <c r="A431" s="7"/>
      <c r="B431" s="8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ht="15" x14ac:dyDescent="0.2">
      <c r="A432" s="7"/>
      <c r="B432" s="8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ht="15" x14ac:dyDescent="0.2">
      <c r="A433" s="7"/>
      <c r="B433" s="8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ht="15" x14ac:dyDescent="0.2">
      <c r="A434" s="7"/>
      <c r="B434" s="8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ht="15" x14ac:dyDescent="0.2">
      <c r="A435" s="7"/>
      <c r="B435" s="8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ht="15" x14ac:dyDescent="0.2">
      <c r="A436" s="7"/>
      <c r="B436" s="8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ht="15" x14ac:dyDescent="0.2">
      <c r="A437" s="7"/>
      <c r="B437" s="8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ht="15" x14ac:dyDescent="0.2">
      <c r="A438" s="7"/>
      <c r="B438" s="8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ht="15" x14ac:dyDescent="0.2">
      <c r="A439" s="7"/>
      <c r="B439" s="8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ht="15" x14ac:dyDescent="0.2">
      <c r="A440" s="7"/>
      <c r="B440" s="8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ht="15" x14ac:dyDescent="0.2">
      <c r="A441" s="7"/>
      <c r="B441" s="8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ht="15" x14ac:dyDescent="0.2">
      <c r="A442" s="7"/>
      <c r="B442" s="8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ht="15" x14ac:dyDescent="0.2">
      <c r="A443" s="7"/>
      <c r="B443" s="8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ht="15" x14ac:dyDescent="0.2">
      <c r="A444" s="7"/>
      <c r="B444" s="8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ht="15" x14ac:dyDescent="0.2">
      <c r="A445" s="7"/>
      <c r="B445" s="8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ht="15" x14ac:dyDescent="0.2">
      <c r="A446" s="7"/>
      <c r="B446" s="8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ht="15" x14ac:dyDescent="0.2">
      <c r="A447" s="7"/>
      <c r="B447" s="8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ht="15" x14ac:dyDescent="0.2">
      <c r="A448" s="7"/>
      <c r="B448" s="8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ht="15" x14ac:dyDescent="0.2">
      <c r="A449" s="7"/>
      <c r="B449" s="8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ht="15" x14ac:dyDescent="0.2">
      <c r="A450" s="7"/>
      <c r="B450" s="8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ht="15" x14ac:dyDescent="0.2">
      <c r="A451" s="7"/>
      <c r="B451" s="8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ht="15" x14ac:dyDescent="0.2">
      <c r="A452" s="7"/>
      <c r="B452" s="8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ht="15" x14ac:dyDescent="0.2">
      <c r="A453" s="7"/>
      <c r="B453" s="8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ht="15" x14ac:dyDescent="0.2">
      <c r="A454" s="7"/>
      <c r="B454" s="8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ht="15" x14ac:dyDescent="0.2">
      <c r="A455" s="7"/>
      <c r="B455" s="8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ht="15" x14ac:dyDescent="0.2">
      <c r="A456" s="7"/>
      <c r="B456" s="8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ht="15" x14ac:dyDescent="0.2">
      <c r="A457" s="7"/>
      <c r="B457" s="8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ht="15" x14ac:dyDescent="0.2">
      <c r="A458" s="7"/>
      <c r="B458" s="8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ht="15" x14ac:dyDescent="0.2">
      <c r="A459" s="7"/>
      <c r="B459" s="8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ht="15" x14ac:dyDescent="0.2">
      <c r="A460" s="7"/>
      <c r="B460" s="8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ht="15" x14ac:dyDescent="0.2">
      <c r="A461" s="7"/>
      <c r="B461" s="8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ht="15" x14ac:dyDescent="0.2">
      <c r="A462" s="7"/>
      <c r="B462" s="8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ht="15" x14ac:dyDescent="0.2">
      <c r="A463" s="7"/>
      <c r="B463" s="8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ht="15" x14ac:dyDescent="0.2">
      <c r="A464" s="7"/>
      <c r="B464" s="8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ht="15" x14ac:dyDescent="0.2">
      <c r="A465" s="7"/>
      <c r="B465" s="8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ht="15" x14ac:dyDescent="0.2">
      <c r="A466" s="7"/>
      <c r="B466" s="8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ht="15" x14ac:dyDescent="0.2">
      <c r="A467" s="7"/>
      <c r="B467" s="8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ht="15" x14ac:dyDescent="0.2">
      <c r="A468" s="7"/>
      <c r="B468" s="8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ht="15" x14ac:dyDescent="0.2">
      <c r="A469" s="7"/>
      <c r="B469" s="8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ht="15" x14ac:dyDescent="0.2">
      <c r="A470" s="7"/>
      <c r="B470" s="8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ht="15" x14ac:dyDescent="0.2">
      <c r="A471" s="7"/>
      <c r="B471" s="8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ht="15" x14ac:dyDescent="0.2">
      <c r="A472" s="7"/>
      <c r="B472" s="8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ht="15" x14ac:dyDescent="0.2">
      <c r="A473" s="7"/>
      <c r="B473" s="8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ht="15" x14ac:dyDescent="0.2">
      <c r="A474" s="7"/>
      <c r="B474" s="8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ht="15" x14ac:dyDescent="0.2">
      <c r="A475" s="7"/>
      <c r="B475" s="8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ht="15" x14ac:dyDescent="0.2">
      <c r="A476" s="7"/>
      <c r="B476" s="8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ht="15" x14ac:dyDescent="0.2">
      <c r="A477" s="7"/>
      <c r="B477" s="8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ht="15" x14ac:dyDescent="0.2">
      <c r="A478" s="7"/>
      <c r="B478" s="8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ht="15" x14ac:dyDescent="0.2">
      <c r="A479" s="7"/>
      <c r="B479" s="8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ht="15" x14ac:dyDescent="0.2">
      <c r="A480" s="7"/>
      <c r="B480" s="8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ht="15" x14ac:dyDescent="0.2">
      <c r="A481" s="7"/>
      <c r="B481" s="8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ht="15" x14ac:dyDescent="0.2">
      <c r="A482" s="7"/>
      <c r="B482" s="8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ht="15" x14ac:dyDescent="0.2">
      <c r="A483" s="7"/>
      <c r="B483" s="8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ht="15" x14ac:dyDescent="0.2">
      <c r="A484" s="7"/>
      <c r="B484" s="8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ht="15" x14ac:dyDescent="0.2">
      <c r="A485" s="7"/>
      <c r="B485" s="8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ht="15" x14ac:dyDescent="0.2">
      <c r="A486" s="7"/>
      <c r="B486" s="8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ht="15" x14ac:dyDescent="0.2">
      <c r="A487" s="7"/>
      <c r="B487" s="8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ht="15" x14ac:dyDescent="0.2">
      <c r="A488" s="7"/>
      <c r="B488" s="8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ht="15" x14ac:dyDescent="0.2">
      <c r="A489" s="7"/>
      <c r="B489" s="8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ht="15" x14ac:dyDescent="0.2">
      <c r="A490" s="7"/>
      <c r="B490" s="8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ht="15" x14ac:dyDescent="0.2">
      <c r="A491" s="7"/>
      <c r="B491" s="8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ht="15" x14ac:dyDescent="0.2">
      <c r="A492" s="7"/>
      <c r="B492" s="8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ht="15" x14ac:dyDescent="0.2">
      <c r="A493" s="7"/>
      <c r="B493" s="8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ht="15" x14ac:dyDescent="0.2">
      <c r="A494" s="7"/>
      <c r="B494" s="8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ht="15" x14ac:dyDescent="0.2">
      <c r="A495" s="7"/>
      <c r="B495" s="8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ht="15" x14ac:dyDescent="0.2">
      <c r="A496" s="7"/>
      <c r="B496" s="8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ht="15" x14ac:dyDescent="0.2">
      <c r="A497" s="7"/>
      <c r="B497" s="8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ht="15" x14ac:dyDescent="0.2">
      <c r="A498" s="7"/>
      <c r="B498" s="8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ht="15" x14ac:dyDescent="0.2">
      <c r="A499" s="7"/>
      <c r="B499" s="8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ht="15" x14ac:dyDescent="0.2">
      <c r="A500" s="7"/>
      <c r="B500" s="8"/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1:12" ht="15" x14ac:dyDescent="0.2">
      <c r="A501" s="7"/>
      <c r="B501" s="8"/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1:12" ht="15" x14ac:dyDescent="0.2">
      <c r="A502" s="7"/>
      <c r="B502" s="8"/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1:12" ht="15" x14ac:dyDescent="0.2">
      <c r="A503" s="7"/>
      <c r="B503" s="8"/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1:12" ht="15" x14ac:dyDescent="0.2">
      <c r="A504" s="7"/>
      <c r="B504" s="8"/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1:12" ht="15" x14ac:dyDescent="0.2">
      <c r="A505" s="7"/>
      <c r="B505" s="8"/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1:12" ht="15" x14ac:dyDescent="0.2">
      <c r="A506" s="7"/>
      <c r="B506" s="8"/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1:12" ht="15" x14ac:dyDescent="0.2">
      <c r="A507" s="7"/>
      <c r="B507" s="8"/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1:12" ht="15" x14ac:dyDescent="0.2">
      <c r="A508" s="7"/>
      <c r="B508" s="8"/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1:12" ht="15" x14ac:dyDescent="0.2">
      <c r="A509" s="7"/>
      <c r="B509" s="8"/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1:12" ht="15" x14ac:dyDescent="0.2">
      <c r="A510" s="7"/>
      <c r="B510" s="8"/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1:12" ht="15" x14ac:dyDescent="0.2">
      <c r="A511" s="7"/>
      <c r="B511" s="8"/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1:12" ht="15" x14ac:dyDescent="0.2">
      <c r="A512" s="7"/>
      <c r="B512" s="8"/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1:12" ht="15" x14ac:dyDescent="0.2">
      <c r="A513" s="7"/>
      <c r="B513" s="8"/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1:12" ht="15" x14ac:dyDescent="0.2">
      <c r="A514" s="7"/>
      <c r="B514" s="8"/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1:12" ht="15" x14ac:dyDescent="0.2">
      <c r="A515" s="7"/>
      <c r="B515" s="8"/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1:12" ht="15" x14ac:dyDescent="0.2">
      <c r="A516" s="7"/>
      <c r="B516" s="8"/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1:12" ht="15" x14ac:dyDescent="0.2">
      <c r="A517" s="7"/>
      <c r="B517" s="8"/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1:12" ht="15" x14ac:dyDescent="0.2">
      <c r="A518" s="7"/>
      <c r="B518" s="8"/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1:12" ht="15" x14ac:dyDescent="0.2">
      <c r="A519" s="7"/>
      <c r="B519" s="8"/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1:12" ht="15" x14ac:dyDescent="0.2">
      <c r="A520" s="7"/>
      <c r="B520" s="8"/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1:12" ht="15" x14ac:dyDescent="0.2">
      <c r="A521" s="7"/>
      <c r="B521" s="8"/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1:12" ht="15" x14ac:dyDescent="0.2">
      <c r="A522" s="7"/>
      <c r="B522" s="8"/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1:12" ht="15" x14ac:dyDescent="0.2">
      <c r="A523" s="7"/>
      <c r="B523" s="8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2" ht="15" x14ac:dyDescent="0.2">
      <c r="A524" s="7"/>
      <c r="B524" s="8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2" ht="15" x14ac:dyDescent="0.2">
      <c r="A525" s="7"/>
      <c r="B525" s="8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2" ht="15" x14ac:dyDescent="0.2">
      <c r="A526" s="7"/>
      <c r="B526" s="8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2" ht="15" x14ac:dyDescent="0.2">
      <c r="A527" s="7"/>
      <c r="B527" s="8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2" ht="15" x14ac:dyDescent="0.2">
      <c r="A528" s="7"/>
      <c r="B528" s="8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ht="15" x14ac:dyDescent="0.2">
      <c r="A529" s="7"/>
      <c r="B529" s="8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ht="15" x14ac:dyDescent="0.2">
      <c r="A530" s="7"/>
      <c r="B530" s="8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ht="15" x14ac:dyDescent="0.2">
      <c r="A531" s="7"/>
      <c r="B531" s="8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ht="15" x14ac:dyDescent="0.2">
      <c r="A532" s="7"/>
      <c r="B532" s="8"/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1:12" ht="15" x14ac:dyDescent="0.2">
      <c r="A533" s="7"/>
      <c r="B533" s="8"/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1:12" ht="15" x14ac:dyDescent="0.2">
      <c r="A534" s="7"/>
      <c r="B534" s="8"/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1:12" ht="15" x14ac:dyDescent="0.2">
      <c r="A535" s="7"/>
      <c r="B535" s="8"/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1:12" ht="15" x14ac:dyDescent="0.2">
      <c r="A536" s="7"/>
      <c r="B536" s="8"/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1:12" ht="15" x14ac:dyDescent="0.2">
      <c r="A537" s="7"/>
      <c r="B537" s="8"/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1:12" ht="15" x14ac:dyDescent="0.2">
      <c r="A538" s="7"/>
      <c r="B538" s="8"/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1:12" ht="15" x14ac:dyDescent="0.2">
      <c r="A539" s="7"/>
      <c r="B539" s="8"/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1:12" ht="15" x14ac:dyDescent="0.2">
      <c r="A540" s="7"/>
      <c r="B540" s="8"/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1:12" ht="15" x14ac:dyDescent="0.2">
      <c r="A541" s="7"/>
      <c r="B541" s="8"/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1:12" ht="15" x14ac:dyDescent="0.2">
      <c r="A542" s="7"/>
      <c r="B542" s="8"/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1:12" ht="15" x14ac:dyDescent="0.2">
      <c r="A543" s="7"/>
      <c r="B543" s="8"/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1:12" ht="15" x14ac:dyDescent="0.2">
      <c r="A544" s="7"/>
      <c r="B544" s="8"/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spans="1:12" ht="15" x14ac:dyDescent="0.2">
      <c r="A545" s="7"/>
      <c r="B545" s="8"/>
      <c r="C545" s="7"/>
      <c r="D545" s="7"/>
      <c r="E545" s="7"/>
      <c r="F545" s="7"/>
      <c r="G545" s="7"/>
      <c r="H545" s="7"/>
      <c r="I545" s="7"/>
      <c r="J545" s="7"/>
      <c r="K545" s="7"/>
      <c r="L545" s="7"/>
    </row>
    <row r="546" spans="1:12" ht="15" x14ac:dyDescent="0.2">
      <c r="A546" s="7"/>
      <c r="B546" s="8"/>
      <c r="C546" s="7"/>
      <c r="D546" s="7"/>
      <c r="E546" s="7"/>
      <c r="F546" s="7"/>
      <c r="G546" s="7"/>
      <c r="H546" s="7"/>
      <c r="I546" s="7"/>
      <c r="J546" s="7"/>
      <c r="K546" s="7"/>
      <c r="L546" s="7"/>
    </row>
    <row r="547" spans="1:12" ht="15" x14ac:dyDescent="0.2">
      <c r="A547" s="7"/>
      <c r="B547" s="8"/>
      <c r="C547" s="7"/>
      <c r="D547" s="7"/>
      <c r="E547" s="7"/>
      <c r="F547" s="7"/>
      <c r="G547" s="7"/>
      <c r="H547" s="7"/>
      <c r="I547" s="7"/>
      <c r="J547" s="7"/>
      <c r="K547" s="7"/>
      <c r="L547" s="7"/>
    </row>
    <row r="548" spans="1:12" ht="15" x14ac:dyDescent="0.2">
      <c r="A548" s="7"/>
      <c r="B548" s="8"/>
      <c r="C548" s="7"/>
      <c r="D548" s="7"/>
      <c r="E548" s="7"/>
      <c r="F548" s="7"/>
      <c r="G548" s="7"/>
      <c r="H548" s="7"/>
      <c r="I548" s="7"/>
      <c r="J548" s="7"/>
      <c r="K548" s="7"/>
      <c r="L548" s="7"/>
    </row>
    <row r="549" spans="1:12" ht="15" x14ac:dyDescent="0.2">
      <c r="A549" s="7"/>
      <c r="B549" s="8"/>
      <c r="C549" s="7"/>
      <c r="D549" s="7"/>
      <c r="E549" s="7"/>
      <c r="F549" s="7"/>
      <c r="G549" s="7"/>
      <c r="H549" s="7"/>
      <c r="I549" s="7"/>
      <c r="J549" s="7"/>
      <c r="K549" s="7"/>
      <c r="L549" s="7"/>
    </row>
    <row r="550" spans="1:12" ht="15" x14ac:dyDescent="0.2">
      <c r="A550" s="7"/>
      <c r="B550" s="8"/>
      <c r="C550" s="7"/>
      <c r="D550" s="7"/>
      <c r="E550" s="7"/>
      <c r="F550" s="7"/>
      <c r="G550" s="7"/>
      <c r="H550" s="7"/>
      <c r="I550" s="7"/>
      <c r="J550" s="7"/>
      <c r="K550" s="7"/>
      <c r="L550" s="7"/>
    </row>
    <row r="551" spans="1:12" ht="15" x14ac:dyDescent="0.2">
      <c r="A551" s="7"/>
      <c r="B551" s="8"/>
      <c r="C551" s="7"/>
      <c r="D551" s="7"/>
      <c r="E551" s="7"/>
      <c r="F551" s="7"/>
      <c r="G551" s="7"/>
      <c r="H551" s="7"/>
      <c r="I551" s="7"/>
      <c r="J551" s="7"/>
      <c r="K551" s="7"/>
      <c r="L551" s="7"/>
    </row>
    <row r="552" spans="1:12" ht="15" x14ac:dyDescent="0.2">
      <c r="A552" s="7"/>
      <c r="B552" s="8"/>
      <c r="C552" s="7"/>
      <c r="D552" s="7"/>
      <c r="E552" s="7"/>
      <c r="F552" s="7"/>
      <c r="G552" s="7"/>
      <c r="H552" s="7"/>
      <c r="I552" s="7"/>
      <c r="J552" s="7"/>
      <c r="K552" s="7"/>
      <c r="L552" s="7"/>
    </row>
    <row r="553" spans="1:12" ht="15" x14ac:dyDescent="0.2">
      <c r="A553" s="7"/>
      <c r="B553" s="8"/>
      <c r="C553" s="7"/>
      <c r="D553" s="7"/>
      <c r="E553" s="7"/>
      <c r="F553" s="7"/>
      <c r="G553" s="7"/>
      <c r="H553" s="7"/>
      <c r="I553" s="7"/>
      <c r="J553" s="7"/>
      <c r="K553" s="7"/>
      <c r="L553" s="7"/>
    </row>
    <row r="554" spans="1:12" ht="15" x14ac:dyDescent="0.2">
      <c r="A554" s="7"/>
      <c r="B554" s="8"/>
      <c r="C554" s="7"/>
      <c r="D554" s="7"/>
      <c r="E554" s="7"/>
      <c r="F554" s="7"/>
      <c r="G554" s="7"/>
      <c r="H554" s="7"/>
      <c r="I554" s="7"/>
      <c r="J554" s="7"/>
      <c r="K554" s="7"/>
      <c r="L554" s="7"/>
    </row>
    <row r="555" spans="1:12" ht="15" x14ac:dyDescent="0.2">
      <c r="A555" s="7"/>
      <c r="B555" s="8"/>
      <c r="C555" s="7"/>
      <c r="D555" s="7"/>
      <c r="E555" s="7"/>
      <c r="F555" s="7"/>
      <c r="G555" s="7"/>
      <c r="H555" s="7"/>
      <c r="I555" s="7"/>
      <c r="J555" s="7"/>
      <c r="K555" s="7"/>
      <c r="L555" s="7"/>
    </row>
    <row r="556" spans="1:12" ht="15" x14ac:dyDescent="0.2">
      <c r="A556" s="7"/>
      <c r="B556" s="8"/>
      <c r="C556" s="7"/>
      <c r="D556" s="7"/>
      <c r="E556" s="7"/>
      <c r="F556" s="7"/>
      <c r="G556" s="7"/>
      <c r="H556" s="7"/>
      <c r="I556" s="7"/>
      <c r="J556" s="7"/>
      <c r="K556" s="7"/>
      <c r="L556" s="7"/>
    </row>
    <row r="557" spans="1:12" ht="15" x14ac:dyDescent="0.2">
      <c r="A557" s="7"/>
      <c r="B557" s="8"/>
      <c r="C557" s="7"/>
      <c r="D557" s="7"/>
      <c r="E557" s="7"/>
      <c r="F557" s="7"/>
      <c r="G557" s="7"/>
      <c r="H557" s="7"/>
      <c r="I557" s="7"/>
      <c r="J557" s="7"/>
      <c r="K557" s="7"/>
      <c r="L557" s="7"/>
    </row>
    <row r="558" spans="1:12" ht="15" x14ac:dyDescent="0.2">
      <c r="A558" s="7"/>
      <c r="B558" s="8"/>
      <c r="C558" s="7"/>
      <c r="D558" s="7"/>
      <c r="E558" s="7"/>
      <c r="F558" s="7"/>
      <c r="G558" s="7"/>
      <c r="H558" s="7"/>
      <c r="I558" s="7"/>
      <c r="J558" s="7"/>
      <c r="K558" s="7"/>
      <c r="L558" s="7"/>
    </row>
    <row r="559" spans="1:12" ht="15" x14ac:dyDescent="0.2">
      <c r="A559" s="7"/>
      <c r="B559" s="8"/>
      <c r="C559" s="7"/>
      <c r="D559" s="7"/>
      <c r="E559" s="7"/>
      <c r="F559" s="7"/>
      <c r="G559" s="7"/>
      <c r="H559" s="7"/>
      <c r="I559" s="7"/>
      <c r="J559" s="7"/>
      <c r="K559" s="7"/>
      <c r="L559" s="7"/>
    </row>
    <row r="560" spans="1:12" ht="15" x14ac:dyDescent="0.2">
      <c r="A560" s="7"/>
      <c r="B560" s="8"/>
      <c r="C560" s="7"/>
      <c r="D560" s="7"/>
      <c r="E560" s="7"/>
      <c r="F560" s="7"/>
      <c r="G560" s="7"/>
      <c r="H560" s="7"/>
      <c r="I560" s="7"/>
      <c r="J560" s="7"/>
      <c r="K560" s="7"/>
      <c r="L560" s="7"/>
    </row>
    <row r="561" spans="1:12" ht="15" x14ac:dyDescent="0.2">
      <c r="A561" s="7"/>
      <c r="B561" s="8"/>
      <c r="C561" s="7"/>
      <c r="D561" s="7"/>
      <c r="E561" s="7"/>
      <c r="F561" s="7"/>
      <c r="G561" s="7"/>
      <c r="H561" s="7"/>
      <c r="I561" s="7"/>
      <c r="J561" s="7"/>
      <c r="K561" s="7"/>
      <c r="L561" s="7"/>
    </row>
    <row r="562" spans="1:12" ht="15" x14ac:dyDescent="0.2">
      <c r="A562" s="7"/>
      <c r="B562" s="8"/>
      <c r="C562" s="7"/>
      <c r="D562" s="7"/>
      <c r="E562" s="7"/>
      <c r="F562" s="7"/>
      <c r="G562" s="7"/>
      <c r="H562" s="7"/>
      <c r="I562" s="7"/>
      <c r="J562" s="7"/>
      <c r="K562" s="7"/>
      <c r="L562" s="7"/>
    </row>
    <row r="563" spans="1:12" ht="15" x14ac:dyDescent="0.2">
      <c r="A563" s="7"/>
      <c r="B563" s="8"/>
      <c r="C563" s="7"/>
      <c r="D563" s="7"/>
      <c r="E563" s="7"/>
      <c r="F563" s="7"/>
      <c r="G563" s="7"/>
      <c r="H563" s="7"/>
      <c r="I563" s="7"/>
      <c r="J563" s="7"/>
      <c r="K563" s="7"/>
      <c r="L563" s="7"/>
    </row>
    <row r="564" spans="1:12" ht="15" x14ac:dyDescent="0.2">
      <c r="A564" s="7"/>
      <c r="B564" s="8"/>
      <c r="C564" s="7"/>
      <c r="D564" s="7"/>
      <c r="E564" s="7"/>
      <c r="F564" s="7"/>
      <c r="G564" s="7"/>
      <c r="H564" s="7"/>
      <c r="I564" s="7"/>
      <c r="J564" s="7"/>
      <c r="K564" s="7"/>
      <c r="L564" s="7"/>
    </row>
    <row r="565" spans="1:12" ht="15" x14ac:dyDescent="0.2">
      <c r="A565" s="7"/>
      <c r="B565" s="8"/>
      <c r="C565" s="7"/>
      <c r="D565" s="7"/>
      <c r="E565" s="7"/>
      <c r="F565" s="7"/>
      <c r="G565" s="7"/>
      <c r="H565" s="7"/>
      <c r="I565" s="7"/>
      <c r="J565" s="7"/>
      <c r="K565" s="7"/>
      <c r="L565" s="7"/>
    </row>
    <row r="566" spans="1:12" ht="15" x14ac:dyDescent="0.2">
      <c r="A566" s="7"/>
      <c r="B566" s="8"/>
      <c r="C566" s="7"/>
      <c r="D566" s="7"/>
      <c r="E566" s="7"/>
      <c r="F566" s="7"/>
      <c r="G566" s="7"/>
      <c r="H566" s="7"/>
      <c r="I566" s="7"/>
      <c r="J566" s="7"/>
      <c r="K566" s="7"/>
      <c r="L566" s="7"/>
    </row>
    <row r="567" spans="1:12" ht="15" x14ac:dyDescent="0.2">
      <c r="A567" s="7"/>
      <c r="B567" s="8"/>
      <c r="C567" s="7"/>
      <c r="D567" s="7"/>
      <c r="E567" s="7"/>
      <c r="F567" s="7"/>
      <c r="G567" s="7"/>
      <c r="H567" s="7"/>
      <c r="I567" s="7"/>
      <c r="J567" s="7"/>
      <c r="K567" s="7"/>
      <c r="L567" s="7"/>
    </row>
    <row r="568" spans="1:12" ht="15" x14ac:dyDescent="0.2">
      <c r="A568" s="7"/>
      <c r="B568" s="8"/>
      <c r="C568" s="7"/>
      <c r="D568" s="7"/>
      <c r="E568" s="7"/>
      <c r="F568" s="7"/>
      <c r="G568" s="7"/>
      <c r="H568" s="7"/>
      <c r="I568" s="7"/>
      <c r="J568" s="7"/>
      <c r="K568" s="7"/>
      <c r="L568" s="7"/>
    </row>
    <row r="569" spans="1:12" ht="15" x14ac:dyDescent="0.2">
      <c r="A569" s="7"/>
      <c r="B569" s="8"/>
      <c r="C569" s="7"/>
      <c r="D569" s="7"/>
      <c r="E569" s="7"/>
      <c r="F569" s="7"/>
      <c r="G569" s="7"/>
      <c r="H569" s="7"/>
      <c r="I569" s="7"/>
      <c r="J569" s="7"/>
      <c r="K569" s="7"/>
      <c r="L569" s="7"/>
    </row>
    <row r="570" spans="1:12" ht="15" x14ac:dyDescent="0.2">
      <c r="A570" s="7"/>
      <c r="B570" s="8"/>
      <c r="C570" s="7"/>
      <c r="D570" s="7"/>
      <c r="E570" s="7"/>
      <c r="F570" s="7"/>
      <c r="G570" s="7"/>
      <c r="H570" s="7"/>
      <c r="I570" s="7"/>
      <c r="J570" s="7"/>
      <c r="K570" s="7"/>
      <c r="L570" s="7"/>
    </row>
    <row r="571" spans="1:12" ht="15" x14ac:dyDescent="0.2">
      <c r="A571" s="7"/>
      <c r="B571" s="8"/>
      <c r="C571" s="7"/>
      <c r="D571" s="7"/>
      <c r="E571" s="7"/>
      <c r="F571" s="7"/>
      <c r="G571" s="7"/>
      <c r="H571" s="7"/>
      <c r="I571" s="7"/>
      <c r="J571" s="7"/>
      <c r="K571" s="7"/>
      <c r="L571" s="7"/>
    </row>
    <row r="572" spans="1:12" ht="15" x14ac:dyDescent="0.2">
      <c r="A572" s="7"/>
      <c r="B572" s="8"/>
      <c r="C572" s="7"/>
      <c r="D572" s="7"/>
      <c r="E572" s="7"/>
      <c r="F572" s="7"/>
      <c r="G572" s="7"/>
      <c r="H572" s="7"/>
      <c r="I572" s="7"/>
      <c r="J572" s="7"/>
      <c r="K572" s="7"/>
      <c r="L572" s="7"/>
    </row>
    <row r="573" spans="1:12" ht="15" x14ac:dyDescent="0.2">
      <c r="A573" s="7"/>
      <c r="B573" s="8"/>
      <c r="C573" s="7"/>
      <c r="D573" s="7"/>
      <c r="E573" s="7"/>
      <c r="F573" s="7"/>
      <c r="G573" s="7"/>
      <c r="H573" s="7"/>
      <c r="I573" s="7"/>
      <c r="J573" s="7"/>
      <c r="K573" s="7"/>
      <c r="L573" s="7"/>
    </row>
    <row r="574" spans="1:12" ht="15" x14ac:dyDescent="0.2">
      <c r="A574" s="7"/>
      <c r="B574" s="8"/>
      <c r="C574" s="7"/>
      <c r="D574" s="7"/>
      <c r="E574" s="7"/>
      <c r="F574" s="7"/>
      <c r="G574" s="7"/>
      <c r="H574" s="7"/>
      <c r="I574" s="7"/>
      <c r="J574" s="7"/>
      <c r="K574" s="7"/>
      <c r="L574" s="7"/>
    </row>
    <row r="575" spans="1:12" ht="15" x14ac:dyDescent="0.2">
      <c r="A575" s="7"/>
      <c r="B575" s="8"/>
      <c r="C575" s="7"/>
      <c r="D575" s="7"/>
      <c r="E575" s="7"/>
      <c r="F575" s="7"/>
      <c r="G575" s="7"/>
      <c r="H575" s="7"/>
      <c r="I575" s="7"/>
      <c r="J575" s="7"/>
      <c r="K575" s="7"/>
      <c r="L575" s="7"/>
    </row>
    <row r="576" spans="1:12" ht="15" x14ac:dyDescent="0.2">
      <c r="A576" s="7"/>
      <c r="B576" s="8"/>
      <c r="C576" s="7"/>
      <c r="D576" s="7"/>
      <c r="E576" s="7"/>
      <c r="F576" s="7"/>
      <c r="G576" s="7"/>
      <c r="H576" s="7"/>
      <c r="I576" s="7"/>
      <c r="J576" s="7"/>
      <c r="K576" s="7"/>
      <c r="L576" s="7"/>
    </row>
    <row r="577" spans="1:12" ht="15" x14ac:dyDescent="0.2">
      <c r="A577" s="7"/>
      <c r="B577" s="8"/>
      <c r="C577" s="7"/>
      <c r="D577" s="7"/>
      <c r="E577" s="7"/>
      <c r="F577" s="7"/>
      <c r="G577" s="7"/>
      <c r="H577" s="7"/>
      <c r="I577" s="7"/>
      <c r="J577" s="7"/>
      <c r="K577" s="7"/>
      <c r="L577" s="7"/>
    </row>
    <row r="578" spans="1:12" ht="15" x14ac:dyDescent="0.2">
      <c r="A578" s="7"/>
      <c r="B578" s="8"/>
      <c r="C578" s="7"/>
      <c r="D578" s="7"/>
      <c r="E578" s="7"/>
      <c r="F578" s="7"/>
      <c r="G578" s="7"/>
      <c r="H578" s="7"/>
      <c r="I578" s="7"/>
      <c r="J578" s="7"/>
      <c r="K578" s="7"/>
      <c r="L578" s="7"/>
    </row>
    <row r="579" spans="1:12" ht="15" x14ac:dyDescent="0.2">
      <c r="A579" s="7"/>
      <c r="B579" s="8"/>
      <c r="C579" s="7"/>
      <c r="D579" s="7"/>
      <c r="E579" s="7"/>
      <c r="F579" s="7"/>
      <c r="G579" s="7"/>
      <c r="H579" s="7"/>
      <c r="I579" s="7"/>
      <c r="J579" s="7"/>
      <c r="K579" s="7"/>
      <c r="L579" s="7"/>
    </row>
    <row r="580" spans="1:12" ht="15" x14ac:dyDescent="0.2">
      <c r="A580" s="7"/>
      <c r="B580" s="8"/>
      <c r="C580" s="7"/>
      <c r="D580" s="7"/>
      <c r="E580" s="7"/>
      <c r="F580" s="7"/>
      <c r="G580" s="7"/>
      <c r="H580" s="7"/>
      <c r="I580" s="7"/>
      <c r="J580" s="7"/>
      <c r="K580" s="7"/>
      <c r="L580" s="7"/>
    </row>
    <row r="581" spans="1:12" ht="15" x14ac:dyDescent="0.2">
      <c r="A581" s="7"/>
      <c r="B581" s="8"/>
      <c r="C581" s="7"/>
      <c r="D581" s="7"/>
      <c r="E581" s="7"/>
      <c r="F581" s="7"/>
      <c r="G581" s="7"/>
      <c r="H581" s="7"/>
      <c r="I581" s="7"/>
      <c r="J581" s="7"/>
      <c r="K581" s="7"/>
      <c r="L581" s="7"/>
    </row>
    <row r="582" spans="1:12" ht="15" x14ac:dyDescent="0.2">
      <c r="A582" s="7"/>
      <c r="B582" s="8"/>
      <c r="C582" s="7"/>
      <c r="D582" s="7"/>
      <c r="E582" s="7"/>
      <c r="F582" s="7"/>
      <c r="G582" s="7"/>
      <c r="H582" s="7"/>
      <c r="I582" s="7"/>
      <c r="J582" s="7"/>
      <c r="K582" s="7"/>
      <c r="L582" s="7"/>
    </row>
    <row r="583" spans="1:12" ht="15" x14ac:dyDescent="0.2">
      <c r="A583" s="7"/>
      <c r="B583" s="8"/>
      <c r="C583" s="7"/>
      <c r="D583" s="7"/>
      <c r="E583" s="7"/>
      <c r="F583" s="7"/>
      <c r="G583" s="7"/>
      <c r="H583" s="7"/>
      <c r="I583" s="7"/>
      <c r="J583" s="7"/>
      <c r="K583" s="7"/>
      <c r="L583" s="7"/>
    </row>
    <row r="584" spans="1:12" ht="15" x14ac:dyDescent="0.2">
      <c r="A584" s="7"/>
      <c r="B584" s="8"/>
      <c r="C584" s="7"/>
      <c r="D584" s="7"/>
      <c r="E584" s="7"/>
      <c r="F584" s="7"/>
      <c r="G584" s="7"/>
      <c r="H584" s="7"/>
      <c r="I584" s="7"/>
      <c r="J584" s="7"/>
      <c r="K584" s="7"/>
      <c r="L584" s="7"/>
    </row>
    <row r="585" spans="1:12" ht="15" x14ac:dyDescent="0.2">
      <c r="A585" s="7"/>
      <c r="B585" s="8"/>
      <c r="C585" s="7"/>
      <c r="D585" s="7"/>
      <c r="E585" s="7"/>
      <c r="F585" s="7"/>
      <c r="G585" s="7"/>
      <c r="H585" s="7"/>
      <c r="I585" s="7"/>
      <c r="J585" s="7"/>
      <c r="K585" s="7"/>
      <c r="L585" s="7"/>
    </row>
    <row r="586" spans="1:12" ht="15" x14ac:dyDescent="0.2">
      <c r="A586" s="7"/>
      <c r="B586" s="8"/>
      <c r="C586" s="7"/>
      <c r="D586" s="7"/>
      <c r="E586" s="7"/>
      <c r="F586" s="7"/>
      <c r="G586" s="7"/>
      <c r="H586" s="7"/>
      <c r="I586" s="7"/>
      <c r="J586" s="7"/>
      <c r="K586" s="7"/>
      <c r="L586" s="7"/>
    </row>
    <row r="587" spans="1:12" ht="15" x14ac:dyDescent="0.2">
      <c r="A587" s="7"/>
      <c r="B587" s="8"/>
      <c r="C587" s="7"/>
      <c r="D587" s="7"/>
      <c r="E587" s="7"/>
      <c r="F587" s="7"/>
      <c r="G587" s="7"/>
      <c r="H587" s="7"/>
      <c r="I587" s="7"/>
      <c r="J587" s="7"/>
      <c r="K587" s="7"/>
      <c r="L587" s="7"/>
    </row>
    <row r="588" spans="1:12" ht="15" x14ac:dyDescent="0.2">
      <c r="A588" s="7"/>
      <c r="B588" s="8"/>
      <c r="C588" s="7"/>
      <c r="D588" s="7"/>
      <c r="E588" s="7"/>
      <c r="F588" s="7"/>
      <c r="G588" s="7"/>
      <c r="H588" s="7"/>
      <c r="I588" s="7"/>
      <c r="J588" s="7"/>
      <c r="K588" s="7"/>
      <c r="L588" s="7"/>
    </row>
    <row r="589" spans="1:12" ht="15" x14ac:dyDescent="0.2">
      <c r="A589" s="7"/>
      <c r="B589" s="8"/>
      <c r="C589" s="7"/>
      <c r="D589" s="7"/>
      <c r="E589" s="7"/>
      <c r="F589" s="7"/>
      <c r="G589" s="7"/>
      <c r="H589" s="7"/>
      <c r="I589" s="7"/>
      <c r="J589" s="7"/>
      <c r="K589" s="7"/>
      <c r="L589" s="7"/>
    </row>
    <row r="590" spans="1:12" ht="15" x14ac:dyDescent="0.2">
      <c r="A590" s="7"/>
      <c r="B590" s="8"/>
      <c r="C590" s="7"/>
      <c r="D590" s="7"/>
      <c r="E590" s="7"/>
      <c r="F590" s="7"/>
      <c r="G590" s="7"/>
      <c r="H590" s="7"/>
      <c r="I590" s="7"/>
      <c r="J590" s="7"/>
      <c r="K590" s="7"/>
      <c r="L590" s="7"/>
    </row>
    <row r="591" spans="1:12" ht="15" x14ac:dyDescent="0.2">
      <c r="A591" s="7"/>
      <c r="B591" s="8"/>
      <c r="C591" s="7"/>
      <c r="D591" s="7"/>
      <c r="E591" s="7"/>
      <c r="F591" s="7"/>
      <c r="G591" s="7"/>
      <c r="H591" s="7"/>
      <c r="I591" s="7"/>
      <c r="J591" s="7"/>
      <c r="K591" s="7"/>
      <c r="L591" s="7"/>
    </row>
    <row r="592" spans="1:12" ht="15" x14ac:dyDescent="0.2">
      <c r="A592" s="7"/>
      <c r="B592" s="8"/>
      <c r="C592" s="7"/>
      <c r="D592" s="7"/>
      <c r="E592" s="7"/>
      <c r="F592" s="7"/>
      <c r="G592" s="7"/>
      <c r="H592" s="7"/>
      <c r="I592" s="7"/>
      <c r="J592" s="7"/>
      <c r="K592" s="7"/>
      <c r="L592" s="7"/>
    </row>
    <row r="593" spans="1:12" ht="15" x14ac:dyDescent="0.2">
      <c r="A593" s="7"/>
      <c r="B593" s="8"/>
      <c r="C593" s="7"/>
      <c r="D593" s="7"/>
      <c r="E593" s="7"/>
      <c r="F593" s="7"/>
      <c r="G593" s="7"/>
      <c r="H593" s="7"/>
      <c r="I593" s="7"/>
      <c r="J593" s="7"/>
      <c r="K593" s="7"/>
      <c r="L593" s="7"/>
    </row>
    <row r="594" spans="1:12" ht="15" x14ac:dyDescent="0.2">
      <c r="A594" s="7"/>
      <c r="B594" s="8"/>
      <c r="C594" s="7"/>
      <c r="D594" s="7"/>
      <c r="E594" s="7"/>
      <c r="F594" s="7"/>
      <c r="G594" s="7"/>
      <c r="H594" s="7"/>
      <c r="I594" s="7"/>
      <c r="J594" s="7"/>
      <c r="K594" s="7"/>
      <c r="L594" s="7"/>
    </row>
    <row r="595" spans="1:12" ht="15" x14ac:dyDescent="0.2">
      <c r="A595" s="7"/>
      <c r="B595" s="8"/>
      <c r="C595" s="7"/>
      <c r="D595" s="7"/>
      <c r="E595" s="7"/>
      <c r="F595" s="7"/>
      <c r="G595" s="7"/>
      <c r="H595" s="7"/>
      <c r="I595" s="7"/>
      <c r="J595" s="7"/>
      <c r="K595" s="7"/>
      <c r="L595" s="7"/>
    </row>
    <row r="596" spans="1:12" ht="15" x14ac:dyDescent="0.2">
      <c r="A596" s="7"/>
      <c r="B596" s="8"/>
      <c r="C596" s="7"/>
      <c r="D596" s="7"/>
      <c r="E596" s="7"/>
      <c r="F596" s="7"/>
      <c r="G596" s="7"/>
      <c r="H596" s="7"/>
      <c r="I596" s="7"/>
      <c r="J596" s="7"/>
      <c r="K596" s="7"/>
      <c r="L596" s="7"/>
    </row>
    <row r="597" spans="1:12" ht="15" x14ac:dyDescent="0.2">
      <c r="A597" s="7"/>
      <c r="B597" s="8"/>
      <c r="C597" s="7"/>
      <c r="D597" s="7"/>
      <c r="E597" s="7"/>
      <c r="F597" s="7"/>
      <c r="G597" s="7"/>
      <c r="H597" s="7"/>
      <c r="I597" s="7"/>
      <c r="J597" s="7"/>
      <c r="K597" s="7"/>
      <c r="L597" s="7"/>
    </row>
    <row r="598" spans="1:12" ht="15" x14ac:dyDescent="0.2">
      <c r="A598" s="7"/>
      <c r="B598" s="8"/>
      <c r="C598" s="7"/>
      <c r="D598" s="7"/>
      <c r="E598" s="7"/>
      <c r="F598" s="7"/>
      <c r="G598" s="7"/>
      <c r="H598" s="7"/>
      <c r="I598" s="7"/>
      <c r="J598" s="7"/>
      <c r="K598" s="7"/>
      <c r="L598" s="7"/>
    </row>
    <row r="599" spans="1:12" ht="15" x14ac:dyDescent="0.2">
      <c r="A599" s="7"/>
      <c r="B599" s="8"/>
      <c r="C599" s="7"/>
      <c r="D599" s="7"/>
      <c r="E599" s="7"/>
      <c r="F599" s="7"/>
      <c r="G599" s="7"/>
      <c r="H599" s="7"/>
      <c r="I599" s="7"/>
      <c r="J599" s="7"/>
      <c r="K599" s="7"/>
      <c r="L599" s="7"/>
    </row>
    <row r="600" spans="1:12" ht="15" x14ac:dyDescent="0.2">
      <c r="A600" s="7"/>
      <c r="B600" s="8"/>
      <c r="C600" s="7"/>
      <c r="D600" s="7"/>
      <c r="E600" s="7"/>
      <c r="F600" s="7"/>
      <c r="G600" s="7"/>
      <c r="H600" s="7"/>
      <c r="I600" s="7"/>
      <c r="J600" s="7"/>
      <c r="K600" s="7"/>
      <c r="L600" s="7"/>
    </row>
    <row r="601" spans="1:12" ht="15" x14ac:dyDescent="0.2">
      <c r="A601" s="7"/>
      <c r="B601" s="8"/>
      <c r="C601" s="7"/>
      <c r="D601" s="7"/>
      <c r="E601" s="7"/>
      <c r="F601" s="7"/>
      <c r="G601" s="7"/>
      <c r="H601" s="7"/>
      <c r="I601" s="7"/>
      <c r="J601" s="7"/>
      <c r="K601" s="7"/>
      <c r="L601" s="7"/>
    </row>
    <row r="602" spans="1:12" ht="15" x14ac:dyDescent="0.2">
      <c r="A602" s="7"/>
      <c r="B602" s="8"/>
      <c r="C602" s="7"/>
      <c r="D602" s="7"/>
      <c r="E602" s="7"/>
      <c r="F602" s="7"/>
      <c r="G602" s="7"/>
      <c r="H602" s="7"/>
      <c r="I602" s="7"/>
      <c r="J602" s="7"/>
      <c r="K602" s="7"/>
      <c r="L602" s="7"/>
    </row>
    <row r="603" spans="1:12" ht="15" x14ac:dyDescent="0.2">
      <c r="A603" s="7"/>
      <c r="B603" s="8"/>
      <c r="C603" s="7"/>
      <c r="D603" s="7"/>
      <c r="E603" s="7"/>
      <c r="F603" s="7"/>
      <c r="G603" s="7"/>
      <c r="H603" s="7"/>
      <c r="I603" s="7"/>
      <c r="J603" s="7"/>
      <c r="K603" s="7"/>
      <c r="L603" s="7"/>
    </row>
    <row r="604" spans="1:12" ht="15" x14ac:dyDescent="0.2">
      <c r="A604" s="7"/>
      <c r="B604" s="8"/>
      <c r="C604" s="7"/>
      <c r="D604" s="7"/>
      <c r="E604" s="7"/>
      <c r="F604" s="7"/>
      <c r="G604" s="7"/>
      <c r="H604" s="7"/>
      <c r="I604" s="7"/>
      <c r="J604" s="7"/>
      <c r="K604" s="7"/>
      <c r="L604" s="7"/>
    </row>
    <row r="605" spans="1:12" ht="15" x14ac:dyDescent="0.2">
      <c r="A605" s="7"/>
      <c r="B605" s="8"/>
      <c r="C605" s="7"/>
      <c r="D605" s="7"/>
      <c r="E605" s="7"/>
      <c r="F605" s="7"/>
      <c r="G605" s="7"/>
      <c r="H605" s="7"/>
      <c r="I605" s="7"/>
      <c r="J605" s="7"/>
      <c r="K605" s="7"/>
      <c r="L605" s="7"/>
    </row>
    <row r="606" spans="1:12" ht="15" x14ac:dyDescent="0.2">
      <c r="A606" s="7"/>
      <c r="B606" s="8"/>
      <c r="C606" s="7"/>
      <c r="D606" s="7"/>
      <c r="E606" s="7"/>
      <c r="F606" s="7"/>
      <c r="G606" s="7"/>
      <c r="H606" s="7"/>
      <c r="I606" s="7"/>
      <c r="J606" s="7"/>
      <c r="K606" s="7"/>
      <c r="L606" s="7"/>
    </row>
    <row r="607" spans="1:12" ht="15" x14ac:dyDescent="0.2">
      <c r="A607" s="7"/>
      <c r="B607" s="8"/>
      <c r="C607" s="7"/>
      <c r="D607" s="7"/>
      <c r="E607" s="7"/>
      <c r="F607" s="7"/>
      <c r="G607" s="7"/>
      <c r="H607" s="7"/>
      <c r="I607" s="7"/>
      <c r="J607" s="7"/>
      <c r="K607" s="7"/>
      <c r="L607" s="7"/>
    </row>
    <row r="608" spans="1:12" ht="15" x14ac:dyDescent="0.2">
      <c r="A608" s="7"/>
      <c r="B608" s="8"/>
      <c r="C608" s="7"/>
      <c r="D608" s="7"/>
      <c r="E608" s="7"/>
      <c r="F608" s="7"/>
      <c r="G608" s="7"/>
      <c r="H608" s="7"/>
      <c r="I608" s="7"/>
      <c r="J608" s="7"/>
      <c r="K608" s="7"/>
      <c r="L608" s="7"/>
    </row>
    <row r="609" spans="1:12" ht="15" x14ac:dyDescent="0.2">
      <c r="A609" s="7"/>
      <c r="B609" s="8"/>
      <c r="C609" s="7"/>
      <c r="D609" s="7"/>
      <c r="E609" s="7"/>
      <c r="F609" s="7"/>
      <c r="G609" s="7"/>
      <c r="H609" s="7"/>
      <c r="I609" s="7"/>
      <c r="J609" s="7"/>
      <c r="K609" s="7"/>
      <c r="L609" s="7"/>
    </row>
    <row r="610" spans="1:12" ht="15" x14ac:dyDescent="0.2">
      <c r="A610" s="7"/>
      <c r="B610" s="8"/>
      <c r="C610" s="7"/>
      <c r="D610" s="7"/>
      <c r="E610" s="7"/>
      <c r="F610" s="7"/>
      <c r="G610" s="7"/>
      <c r="H610" s="7"/>
      <c r="I610" s="7"/>
      <c r="J610" s="7"/>
      <c r="K610" s="7"/>
      <c r="L610" s="7"/>
    </row>
    <row r="611" spans="1:12" ht="15" x14ac:dyDescent="0.2">
      <c r="A611" s="7"/>
      <c r="B611" s="8"/>
      <c r="C611" s="7"/>
      <c r="D611" s="7"/>
      <c r="E611" s="7"/>
      <c r="F611" s="7"/>
      <c r="G611" s="7"/>
      <c r="H611" s="7"/>
      <c r="I611" s="7"/>
      <c r="J611" s="7"/>
      <c r="K611" s="7"/>
      <c r="L611" s="7"/>
    </row>
    <row r="612" spans="1:12" ht="15" x14ac:dyDescent="0.2">
      <c r="A612" s="7"/>
      <c r="B612" s="8"/>
      <c r="C612" s="7"/>
      <c r="D612" s="7"/>
      <c r="E612" s="7"/>
      <c r="F612" s="7"/>
      <c r="G612" s="7"/>
      <c r="H612" s="7"/>
      <c r="I612" s="7"/>
      <c r="J612" s="7"/>
      <c r="K612" s="7"/>
      <c r="L612" s="7"/>
    </row>
    <row r="613" spans="1:12" ht="15" x14ac:dyDescent="0.2">
      <c r="A613" s="7"/>
      <c r="B613" s="8"/>
      <c r="C613" s="7"/>
      <c r="D613" s="7"/>
      <c r="E613" s="7"/>
      <c r="F613" s="7"/>
      <c r="G613" s="7"/>
      <c r="H613" s="7"/>
      <c r="I613" s="7"/>
      <c r="J613" s="7"/>
      <c r="K613" s="7"/>
      <c r="L613" s="7"/>
    </row>
    <row r="614" spans="1:12" ht="15" x14ac:dyDescent="0.2">
      <c r="A614" s="7"/>
      <c r="B614" s="8"/>
      <c r="C614" s="7"/>
      <c r="D614" s="7"/>
      <c r="E614" s="7"/>
      <c r="F614" s="7"/>
      <c r="G614" s="7"/>
      <c r="H614" s="7"/>
      <c r="I614" s="7"/>
      <c r="J614" s="7"/>
      <c r="K614" s="7"/>
      <c r="L614" s="7"/>
    </row>
    <row r="615" spans="1:12" ht="15" x14ac:dyDescent="0.2">
      <c r="A615" s="7"/>
      <c r="B615" s="8"/>
      <c r="C615" s="7"/>
      <c r="D615" s="7"/>
      <c r="E615" s="7"/>
      <c r="F615" s="7"/>
      <c r="G615" s="7"/>
      <c r="H615" s="7"/>
      <c r="I615" s="7"/>
      <c r="J615" s="7"/>
      <c r="K615" s="7"/>
      <c r="L615" s="7"/>
    </row>
    <row r="616" spans="1:12" ht="15" x14ac:dyDescent="0.2">
      <c r="A616" s="7"/>
      <c r="B616" s="8"/>
      <c r="C616" s="7"/>
      <c r="D616" s="7"/>
      <c r="E616" s="7"/>
      <c r="F616" s="7"/>
      <c r="G616" s="7"/>
      <c r="H616" s="7"/>
      <c r="I616" s="7"/>
      <c r="J616" s="7"/>
      <c r="K616" s="7"/>
      <c r="L616" s="7"/>
    </row>
    <row r="617" spans="1:12" ht="15" x14ac:dyDescent="0.2">
      <c r="A617" s="7"/>
      <c r="B617" s="8"/>
      <c r="C617" s="7"/>
      <c r="D617" s="7"/>
      <c r="E617" s="7"/>
      <c r="F617" s="7"/>
      <c r="G617" s="7"/>
      <c r="H617" s="7"/>
      <c r="I617" s="7"/>
      <c r="J617" s="7"/>
      <c r="K617" s="7"/>
      <c r="L617" s="7"/>
    </row>
    <row r="618" spans="1:12" ht="15" x14ac:dyDescent="0.2">
      <c r="A618" s="7"/>
      <c r="B618" s="8"/>
      <c r="C618" s="7"/>
      <c r="D618" s="7"/>
      <c r="E618" s="7"/>
      <c r="F618" s="7"/>
      <c r="G618" s="7"/>
      <c r="H618" s="7"/>
      <c r="I618" s="7"/>
      <c r="J618" s="7"/>
      <c r="K618" s="7"/>
      <c r="L618" s="7"/>
    </row>
    <row r="619" spans="1:12" ht="15" x14ac:dyDescent="0.2">
      <c r="A619" s="7"/>
      <c r="B619" s="8"/>
      <c r="C619" s="7"/>
      <c r="D619" s="7"/>
      <c r="E619" s="7"/>
      <c r="F619" s="7"/>
      <c r="G619" s="7"/>
      <c r="H619" s="7"/>
      <c r="I619" s="7"/>
      <c r="J619" s="7"/>
      <c r="K619" s="7"/>
      <c r="L619" s="7"/>
    </row>
    <row r="620" spans="1:12" ht="15" x14ac:dyDescent="0.2">
      <c r="A620" s="7"/>
      <c r="B620" s="8"/>
      <c r="C620" s="7"/>
      <c r="D620" s="7"/>
      <c r="E620" s="7"/>
      <c r="F620" s="7"/>
      <c r="G620" s="7"/>
      <c r="H620" s="7"/>
      <c r="I620" s="7"/>
      <c r="J620" s="7"/>
      <c r="K620" s="7"/>
      <c r="L620" s="7"/>
    </row>
    <row r="621" spans="1:12" ht="15" x14ac:dyDescent="0.2">
      <c r="A621" s="7"/>
      <c r="B621" s="8"/>
      <c r="C621" s="7"/>
      <c r="D621" s="7"/>
      <c r="E621" s="7"/>
      <c r="F621" s="7"/>
      <c r="G621" s="7"/>
      <c r="H621" s="7"/>
      <c r="I621" s="7"/>
      <c r="J621" s="7"/>
      <c r="K621" s="7"/>
      <c r="L621" s="7"/>
    </row>
    <row r="622" spans="1:12" ht="15" x14ac:dyDescent="0.2">
      <c r="A622" s="7"/>
      <c r="B622" s="8"/>
      <c r="C622" s="7"/>
      <c r="D622" s="7"/>
      <c r="E622" s="7"/>
      <c r="F622" s="7"/>
      <c r="G622" s="7"/>
      <c r="H622" s="7"/>
      <c r="I622" s="7"/>
      <c r="J622" s="7"/>
      <c r="K622" s="7"/>
      <c r="L622" s="7"/>
    </row>
    <row r="623" spans="1:12" ht="15" x14ac:dyDescent="0.2">
      <c r="A623" s="7"/>
      <c r="B623" s="8"/>
      <c r="C623" s="7"/>
      <c r="D623" s="7"/>
      <c r="E623" s="7"/>
      <c r="F623" s="7"/>
      <c r="G623" s="7"/>
      <c r="H623" s="7"/>
      <c r="I623" s="7"/>
      <c r="J623" s="7"/>
      <c r="K623" s="7"/>
      <c r="L623" s="7"/>
    </row>
    <row r="624" spans="1:12" ht="15" x14ac:dyDescent="0.2">
      <c r="A624" s="7"/>
      <c r="B624" s="8"/>
      <c r="C624" s="7"/>
      <c r="D624" s="7"/>
      <c r="E624" s="7"/>
      <c r="F624" s="7"/>
      <c r="G624" s="7"/>
      <c r="H624" s="7"/>
      <c r="I624" s="7"/>
      <c r="J624" s="7"/>
      <c r="K624" s="7"/>
      <c r="L624" s="7"/>
    </row>
    <row r="625" spans="1:12" ht="15" x14ac:dyDescent="0.2">
      <c r="A625" s="7"/>
      <c r="B625" s="8"/>
      <c r="C625" s="7"/>
      <c r="D625" s="7"/>
      <c r="E625" s="7"/>
      <c r="F625" s="7"/>
      <c r="G625" s="7"/>
      <c r="H625" s="7"/>
      <c r="I625" s="7"/>
      <c r="J625" s="7"/>
      <c r="K625" s="7"/>
      <c r="L625" s="7"/>
    </row>
    <row r="626" spans="1:12" ht="15" x14ac:dyDescent="0.2">
      <c r="A626" s="7"/>
      <c r="B626" s="8"/>
      <c r="C626" s="7"/>
      <c r="D626" s="7"/>
      <c r="E626" s="7"/>
      <c r="F626" s="7"/>
      <c r="G626" s="7"/>
      <c r="H626" s="7"/>
      <c r="I626" s="7"/>
      <c r="J626" s="7"/>
      <c r="K626" s="7"/>
      <c r="L626" s="7"/>
    </row>
    <row r="627" spans="1:12" ht="15" x14ac:dyDescent="0.2">
      <c r="A627" s="7"/>
      <c r="B627" s="8"/>
      <c r="C627" s="7"/>
      <c r="D627" s="7"/>
      <c r="E627" s="7"/>
      <c r="F627" s="7"/>
      <c r="G627" s="7"/>
      <c r="H627" s="7"/>
      <c r="I627" s="7"/>
      <c r="J627" s="7"/>
      <c r="K627" s="7"/>
      <c r="L627" s="7"/>
    </row>
    <row r="628" spans="1:12" ht="15" x14ac:dyDescent="0.2">
      <c r="A628" s="7"/>
      <c r="B628" s="8"/>
      <c r="C628" s="7"/>
      <c r="D628" s="7"/>
      <c r="E628" s="7"/>
      <c r="F628" s="7"/>
      <c r="G628" s="7"/>
      <c r="H628" s="7"/>
      <c r="I628" s="7"/>
      <c r="J628" s="7"/>
      <c r="K628" s="7"/>
      <c r="L628" s="7"/>
    </row>
    <row r="629" spans="1:12" ht="15" x14ac:dyDescent="0.2">
      <c r="A629" s="7"/>
      <c r="B629" s="8"/>
      <c r="C629" s="7"/>
      <c r="D629" s="7"/>
      <c r="E629" s="7"/>
      <c r="F629" s="7"/>
      <c r="G629" s="7"/>
      <c r="H629" s="7"/>
      <c r="I629" s="7"/>
      <c r="J629" s="7"/>
      <c r="K629" s="7"/>
      <c r="L629" s="7"/>
    </row>
    <row r="630" spans="1:12" ht="15" x14ac:dyDescent="0.2">
      <c r="A630" s="7"/>
      <c r="B630" s="8"/>
      <c r="C630" s="7"/>
      <c r="D630" s="7"/>
      <c r="E630" s="7"/>
      <c r="F630" s="7"/>
      <c r="G630" s="7"/>
      <c r="H630" s="7"/>
      <c r="I630" s="7"/>
      <c r="J630" s="7"/>
      <c r="K630" s="7"/>
      <c r="L630" s="7"/>
    </row>
    <row r="631" spans="1:12" ht="15" x14ac:dyDescent="0.2">
      <c r="A631" s="7"/>
      <c r="B631" s="8"/>
      <c r="C631" s="7"/>
      <c r="D631" s="7"/>
      <c r="E631" s="7"/>
      <c r="F631" s="7"/>
      <c r="G631" s="7"/>
      <c r="H631" s="7"/>
      <c r="I631" s="7"/>
      <c r="J631" s="7"/>
      <c r="K631" s="7"/>
      <c r="L631" s="7"/>
    </row>
    <row r="632" spans="1:12" ht="15" x14ac:dyDescent="0.2">
      <c r="A632" s="7"/>
      <c r="B632" s="8"/>
      <c r="C632" s="7"/>
      <c r="D632" s="7"/>
      <c r="E632" s="7"/>
      <c r="F632" s="7"/>
      <c r="G632" s="7"/>
      <c r="H632" s="7"/>
      <c r="I632" s="7"/>
      <c r="J632" s="7"/>
      <c r="K632" s="7"/>
      <c r="L632" s="7"/>
    </row>
    <row r="633" spans="1:12" ht="15" x14ac:dyDescent="0.2">
      <c r="A633" s="7"/>
      <c r="B633" s="8"/>
      <c r="C633" s="7"/>
      <c r="D633" s="7"/>
      <c r="E633" s="7"/>
      <c r="F633" s="7"/>
      <c r="G633" s="7"/>
      <c r="H633" s="7"/>
      <c r="I633" s="7"/>
      <c r="J633" s="7"/>
      <c r="K633" s="7"/>
      <c r="L633" s="7"/>
    </row>
    <row r="634" spans="1:12" ht="15" x14ac:dyDescent="0.2">
      <c r="A634" s="7"/>
      <c r="B634" s="8"/>
      <c r="C634" s="7"/>
      <c r="D634" s="7"/>
      <c r="E634" s="7"/>
      <c r="F634" s="7"/>
      <c r="G634" s="7"/>
      <c r="H634" s="7"/>
      <c r="I634" s="7"/>
      <c r="J634" s="7"/>
      <c r="K634" s="7"/>
      <c r="L634" s="7"/>
    </row>
    <row r="635" spans="1:12" ht="15" x14ac:dyDescent="0.2">
      <c r="A635" s="7"/>
      <c r="B635" s="8"/>
      <c r="C635" s="7"/>
      <c r="D635" s="7"/>
      <c r="E635" s="7"/>
      <c r="F635" s="7"/>
      <c r="G635" s="7"/>
      <c r="H635" s="7"/>
      <c r="I635" s="7"/>
      <c r="J635" s="7"/>
      <c r="K635" s="7"/>
      <c r="L635" s="7"/>
    </row>
    <row r="636" spans="1:12" ht="15" x14ac:dyDescent="0.2">
      <c r="A636" s="7"/>
      <c r="B636" s="8"/>
      <c r="C636" s="7"/>
      <c r="D636" s="7"/>
      <c r="E636" s="7"/>
      <c r="F636" s="7"/>
      <c r="G636" s="7"/>
      <c r="H636" s="7"/>
      <c r="I636" s="7"/>
      <c r="J636" s="7"/>
      <c r="K636" s="7"/>
      <c r="L636" s="7"/>
    </row>
    <row r="637" spans="1:12" ht="15" x14ac:dyDescent="0.2">
      <c r="A637" s="7"/>
      <c r="B637" s="8"/>
      <c r="C637" s="7"/>
      <c r="D637" s="7"/>
      <c r="E637" s="7"/>
      <c r="F637" s="7"/>
      <c r="G637" s="7"/>
      <c r="H637" s="7"/>
      <c r="I637" s="7"/>
      <c r="J637" s="7"/>
      <c r="K637" s="7"/>
      <c r="L637" s="7"/>
    </row>
    <row r="638" spans="1:12" ht="15" x14ac:dyDescent="0.2">
      <c r="A638" s="7"/>
      <c r="B638" s="8"/>
      <c r="C638" s="7"/>
      <c r="D638" s="7"/>
      <c r="E638" s="7"/>
      <c r="F638" s="7"/>
      <c r="G638" s="7"/>
      <c r="H638" s="7"/>
      <c r="I638" s="7"/>
      <c r="J638" s="7"/>
      <c r="K638" s="7"/>
      <c r="L638" s="7"/>
    </row>
    <row r="639" spans="1:12" ht="15" x14ac:dyDescent="0.2">
      <c r="A639" s="7"/>
      <c r="B639" s="8"/>
      <c r="C639" s="7"/>
      <c r="D639" s="7"/>
      <c r="E639" s="7"/>
      <c r="F639" s="7"/>
      <c r="G639" s="7"/>
      <c r="H639" s="7"/>
      <c r="I639" s="7"/>
      <c r="J639" s="7"/>
      <c r="K639" s="7"/>
      <c r="L639" s="7"/>
    </row>
    <row r="640" spans="1:12" ht="15" x14ac:dyDescent="0.2">
      <c r="A640" s="7"/>
      <c r="B640" s="8"/>
      <c r="C640" s="7"/>
      <c r="D640" s="7"/>
      <c r="E640" s="7"/>
      <c r="F640" s="7"/>
      <c r="G640" s="7"/>
      <c r="H640" s="7"/>
      <c r="I640" s="7"/>
      <c r="J640" s="7"/>
      <c r="K640" s="7"/>
      <c r="L640" s="7"/>
    </row>
    <row r="641" spans="1:12" ht="15" x14ac:dyDescent="0.2">
      <c r="A641" s="7"/>
      <c r="B641" s="8"/>
      <c r="C641" s="7"/>
      <c r="D641" s="7"/>
      <c r="E641" s="7"/>
      <c r="F641" s="7"/>
      <c r="G641" s="7"/>
      <c r="H641" s="7"/>
      <c r="I641" s="7"/>
      <c r="J641" s="7"/>
      <c r="K641" s="7"/>
      <c r="L641" s="7"/>
    </row>
    <row r="642" spans="1:12" ht="15" x14ac:dyDescent="0.2">
      <c r="A642" s="7"/>
      <c r="B642" s="8"/>
      <c r="C642" s="7"/>
      <c r="D642" s="7"/>
      <c r="E642" s="7"/>
      <c r="F642" s="7"/>
      <c r="G642" s="7"/>
      <c r="H642" s="7"/>
      <c r="I642" s="7"/>
      <c r="J642" s="7"/>
      <c r="K642" s="7"/>
      <c r="L642" s="7"/>
    </row>
    <row r="643" spans="1:12" ht="15" x14ac:dyDescent="0.2">
      <c r="A643" s="7"/>
      <c r="B643" s="8"/>
      <c r="C643" s="7"/>
      <c r="D643" s="7"/>
      <c r="E643" s="7"/>
      <c r="F643" s="7"/>
      <c r="G643" s="7"/>
      <c r="H643" s="7"/>
      <c r="I643" s="7"/>
      <c r="J643" s="7"/>
      <c r="K643" s="7"/>
      <c r="L643" s="7"/>
    </row>
    <row r="644" spans="1:12" ht="15" x14ac:dyDescent="0.2">
      <c r="A644" s="7"/>
      <c r="B644" s="8"/>
      <c r="C644" s="7"/>
      <c r="D644" s="7"/>
      <c r="E644" s="7"/>
      <c r="F644" s="7"/>
      <c r="G644" s="7"/>
      <c r="H644" s="7"/>
      <c r="I644" s="7"/>
      <c r="J644" s="7"/>
      <c r="K644" s="7"/>
      <c r="L644" s="7"/>
    </row>
    <row r="645" spans="1:12" ht="15" x14ac:dyDescent="0.2">
      <c r="A645" s="7"/>
      <c r="B645" s="8"/>
      <c r="C645" s="7"/>
      <c r="D645" s="7"/>
      <c r="E645" s="7"/>
      <c r="F645" s="7"/>
      <c r="G645" s="7"/>
      <c r="H645" s="7"/>
      <c r="I645" s="7"/>
      <c r="J645" s="7"/>
      <c r="K645" s="7"/>
      <c r="L645" s="7"/>
    </row>
    <row r="646" spans="1:12" ht="15" x14ac:dyDescent="0.2">
      <c r="A646" s="7"/>
      <c r="B646" s="8"/>
      <c r="C646" s="7"/>
      <c r="D646" s="7"/>
      <c r="E646" s="7"/>
      <c r="F646" s="7"/>
      <c r="G646" s="7"/>
      <c r="H646" s="7"/>
      <c r="I646" s="7"/>
      <c r="J646" s="7"/>
      <c r="K646" s="7"/>
      <c r="L646" s="7"/>
    </row>
    <row r="647" spans="1:12" ht="15" x14ac:dyDescent="0.2">
      <c r="A647" s="7"/>
      <c r="B647" s="8"/>
      <c r="C647" s="7"/>
      <c r="D647" s="7"/>
      <c r="E647" s="7"/>
      <c r="F647" s="7"/>
      <c r="G647" s="7"/>
      <c r="H647" s="7"/>
      <c r="I647" s="7"/>
      <c r="J647" s="7"/>
      <c r="K647" s="7"/>
      <c r="L647" s="7"/>
    </row>
    <row r="648" spans="1:12" ht="15" x14ac:dyDescent="0.2">
      <c r="A648" s="7"/>
      <c r="B648" s="8"/>
      <c r="C648" s="7"/>
      <c r="D648" s="7"/>
      <c r="E648" s="7"/>
      <c r="F648" s="7"/>
      <c r="G648" s="7"/>
      <c r="H648" s="7"/>
      <c r="I648" s="7"/>
      <c r="J648" s="7"/>
      <c r="K648" s="7"/>
      <c r="L648" s="7"/>
    </row>
    <row r="649" spans="1:12" ht="15" x14ac:dyDescent="0.2">
      <c r="A649" s="7"/>
      <c r="B649" s="8"/>
      <c r="C649" s="7"/>
      <c r="D649" s="7"/>
      <c r="E649" s="7"/>
      <c r="F649" s="7"/>
      <c r="G649" s="7"/>
      <c r="H649" s="7"/>
      <c r="I649" s="7"/>
      <c r="J649" s="7"/>
      <c r="K649" s="7"/>
      <c r="L649" s="7"/>
    </row>
    <row r="650" spans="1:12" ht="15" x14ac:dyDescent="0.2">
      <c r="A650" s="7"/>
      <c r="B650" s="8"/>
      <c r="C650" s="7"/>
      <c r="D650" s="7"/>
      <c r="E650" s="7"/>
      <c r="F650" s="7"/>
      <c r="G650" s="7"/>
      <c r="H650" s="7"/>
      <c r="I650" s="7"/>
      <c r="J650" s="7"/>
      <c r="K650" s="7"/>
      <c r="L650" s="7"/>
    </row>
    <row r="651" spans="1:12" ht="15" x14ac:dyDescent="0.2">
      <c r="A651" s="7"/>
      <c r="B651" s="8"/>
      <c r="C651" s="7"/>
      <c r="D651" s="7"/>
      <c r="E651" s="7"/>
      <c r="F651" s="7"/>
      <c r="G651" s="7"/>
      <c r="H651" s="7"/>
      <c r="I651" s="7"/>
      <c r="J651" s="7"/>
      <c r="K651" s="7"/>
      <c r="L651" s="7"/>
    </row>
    <row r="652" spans="1:12" ht="15" x14ac:dyDescent="0.2">
      <c r="A652" s="7"/>
      <c r="B652" s="8"/>
      <c r="C652" s="7"/>
      <c r="D652" s="7"/>
      <c r="E652" s="7"/>
      <c r="F652" s="7"/>
      <c r="G652" s="7"/>
      <c r="H652" s="7"/>
      <c r="I652" s="7"/>
      <c r="J652" s="7"/>
      <c r="K652" s="7"/>
      <c r="L652" s="7"/>
    </row>
    <row r="653" spans="1:12" ht="15" x14ac:dyDescent="0.2">
      <c r="A653" s="7"/>
      <c r="B653" s="8"/>
      <c r="C653" s="7"/>
      <c r="D653" s="7"/>
      <c r="E653" s="7"/>
      <c r="F653" s="7"/>
      <c r="G653" s="7"/>
      <c r="H653" s="7"/>
      <c r="I653" s="7"/>
      <c r="J653" s="7"/>
      <c r="K653" s="7"/>
      <c r="L653" s="7"/>
    </row>
    <row r="654" spans="1:12" ht="15" x14ac:dyDescent="0.2">
      <c r="A654" s="7"/>
      <c r="B654" s="8"/>
      <c r="C654" s="7"/>
      <c r="D654" s="7"/>
      <c r="E654" s="7"/>
      <c r="F654" s="7"/>
      <c r="G654" s="7"/>
      <c r="H654" s="7"/>
      <c r="I654" s="7"/>
      <c r="J654" s="7"/>
      <c r="K654" s="7"/>
      <c r="L654" s="7"/>
    </row>
    <row r="655" spans="1:12" ht="15" x14ac:dyDescent="0.2">
      <c r="A655" s="7"/>
      <c r="B655" s="8"/>
      <c r="C655" s="7"/>
      <c r="D655" s="7"/>
      <c r="E655" s="7"/>
      <c r="F655" s="7"/>
      <c r="G655" s="7"/>
      <c r="H655" s="7"/>
      <c r="I655" s="7"/>
      <c r="J655" s="7"/>
      <c r="K655" s="7"/>
      <c r="L655" s="7"/>
    </row>
    <row r="656" spans="1:12" ht="15" x14ac:dyDescent="0.2">
      <c r="A656" s="7"/>
      <c r="B656" s="8"/>
      <c r="C656" s="7"/>
      <c r="D656" s="7"/>
      <c r="E656" s="7"/>
      <c r="F656" s="7"/>
      <c r="G656" s="7"/>
      <c r="H656" s="7"/>
      <c r="I656" s="7"/>
      <c r="J656" s="7"/>
      <c r="K656" s="7"/>
      <c r="L656" s="7"/>
    </row>
    <row r="657" spans="1:12" ht="15" x14ac:dyDescent="0.2">
      <c r="A657" s="7"/>
      <c r="B657" s="8"/>
      <c r="C657" s="7"/>
      <c r="D657" s="7"/>
      <c r="E657" s="7"/>
      <c r="F657" s="7"/>
      <c r="G657" s="7"/>
      <c r="H657" s="7"/>
      <c r="I657" s="7"/>
      <c r="J657" s="7"/>
      <c r="K657" s="7"/>
      <c r="L657" s="7"/>
    </row>
    <row r="658" spans="1:12" ht="15" x14ac:dyDescent="0.2">
      <c r="A658" s="7"/>
      <c r="B658" s="8"/>
      <c r="C658" s="7"/>
      <c r="D658" s="7"/>
      <c r="E658" s="7"/>
      <c r="F658" s="7"/>
      <c r="G658" s="7"/>
      <c r="H658" s="7"/>
      <c r="I658" s="7"/>
      <c r="J658" s="7"/>
      <c r="K658" s="7"/>
      <c r="L658" s="7"/>
    </row>
    <row r="659" spans="1:12" ht="15" x14ac:dyDescent="0.2">
      <c r="A659" s="7"/>
      <c r="B659" s="8"/>
      <c r="C659" s="7"/>
      <c r="D659" s="7"/>
      <c r="E659" s="7"/>
      <c r="F659" s="7"/>
      <c r="G659" s="7"/>
      <c r="H659" s="7"/>
      <c r="I659" s="7"/>
      <c r="J659" s="7"/>
      <c r="K659" s="7"/>
      <c r="L659" s="7"/>
    </row>
    <row r="660" spans="1:12" ht="15" x14ac:dyDescent="0.2">
      <c r="A660" s="7"/>
      <c r="B660" s="8"/>
      <c r="C660" s="7"/>
      <c r="D660" s="7"/>
      <c r="E660" s="7"/>
      <c r="F660" s="7"/>
      <c r="G660" s="7"/>
      <c r="H660" s="7"/>
      <c r="I660" s="7"/>
      <c r="J660" s="7"/>
      <c r="K660" s="7"/>
      <c r="L660" s="7"/>
    </row>
    <row r="661" spans="1:12" ht="15" x14ac:dyDescent="0.2">
      <c r="A661" s="7"/>
      <c r="B661" s="8"/>
      <c r="C661" s="7"/>
      <c r="D661" s="7"/>
      <c r="E661" s="7"/>
      <c r="F661" s="7"/>
      <c r="G661" s="7"/>
      <c r="H661" s="7"/>
      <c r="I661" s="7"/>
      <c r="J661" s="7"/>
      <c r="K661" s="7"/>
      <c r="L661" s="7"/>
    </row>
    <row r="662" spans="1:12" ht="15" x14ac:dyDescent="0.2">
      <c r="A662" s="7"/>
      <c r="B662" s="8"/>
      <c r="C662" s="7"/>
      <c r="D662" s="7"/>
      <c r="E662" s="7"/>
      <c r="F662" s="7"/>
      <c r="G662" s="7"/>
      <c r="H662" s="7"/>
      <c r="I662" s="7"/>
      <c r="J662" s="7"/>
      <c r="K662" s="7"/>
      <c r="L662" s="7"/>
    </row>
    <row r="663" spans="1:12" ht="15" x14ac:dyDescent="0.2">
      <c r="A663" s="7"/>
      <c r="B663" s="8"/>
      <c r="C663" s="7"/>
      <c r="D663" s="7"/>
      <c r="E663" s="7"/>
      <c r="F663" s="7"/>
      <c r="G663" s="7"/>
      <c r="H663" s="7"/>
      <c r="I663" s="7"/>
      <c r="J663" s="7"/>
      <c r="K663" s="7"/>
      <c r="L663" s="7"/>
    </row>
    <row r="664" spans="1:12" ht="15" x14ac:dyDescent="0.2">
      <c r="A664" s="7"/>
      <c r="B664" s="8"/>
      <c r="C664" s="7"/>
      <c r="D664" s="7"/>
      <c r="E664" s="7"/>
      <c r="F664" s="7"/>
      <c r="G664" s="7"/>
      <c r="H664" s="7"/>
      <c r="I664" s="7"/>
      <c r="J664" s="7"/>
      <c r="K664" s="7"/>
      <c r="L664" s="7"/>
    </row>
    <row r="665" spans="1:12" ht="15" x14ac:dyDescent="0.2">
      <c r="A665" s="7"/>
      <c r="B665" s="8"/>
      <c r="C665" s="7"/>
      <c r="D665" s="7"/>
      <c r="E665" s="7"/>
      <c r="F665" s="7"/>
      <c r="G665" s="7"/>
      <c r="H665" s="7"/>
      <c r="I665" s="7"/>
      <c r="J665" s="7"/>
      <c r="K665" s="7"/>
      <c r="L665" s="7"/>
    </row>
    <row r="666" spans="1:12" ht="15" x14ac:dyDescent="0.2">
      <c r="A666" s="7"/>
      <c r="B666" s="8"/>
      <c r="C666" s="7"/>
      <c r="D666" s="7"/>
      <c r="E666" s="7"/>
      <c r="F666" s="7"/>
      <c r="G666" s="7"/>
      <c r="H666" s="7"/>
      <c r="I666" s="7"/>
      <c r="J666" s="7"/>
      <c r="K666" s="7"/>
      <c r="L666" s="7"/>
    </row>
    <row r="667" spans="1:12" ht="15" x14ac:dyDescent="0.2">
      <c r="A667" s="7"/>
      <c r="B667" s="8"/>
      <c r="C667" s="7"/>
      <c r="D667" s="7"/>
      <c r="E667" s="7"/>
      <c r="F667" s="7"/>
      <c r="G667" s="7"/>
      <c r="H667" s="7"/>
      <c r="I667" s="7"/>
      <c r="J667" s="7"/>
      <c r="K667" s="7"/>
      <c r="L667" s="7"/>
    </row>
    <row r="668" spans="1:12" ht="15" x14ac:dyDescent="0.2">
      <c r="A668" s="7"/>
      <c r="B668" s="8"/>
      <c r="C668" s="7"/>
      <c r="D668" s="7"/>
      <c r="E668" s="7"/>
      <c r="F668" s="7"/>
      <c r="G668" s="7"/>
      <c r="H668" s="7"/>
      <c r="I668" s="7"/>
      <c r="J668" s="7"/>
      <c r="K668" s="7"/>
      <c r="L668" s="7"/>
    </row>
    <row r="669" spans="1:12" ht="15" x14ac:dyDescent="0.2">
      <c r="A669" s="7"/>
      <c r="B669" s="8"/>
      <c r="C669" s="7"/>
      <c r="D669" s="7"/>
      <c r="E669" s="7"/>
      <c r="F669" s="7"/>
      <c r="G669" s="7"/>
      <c r="H669" s="7"/>
      <c r="I669" s="7"/>
      <c r="J669" s="7"/>
      <c r="K669" s="7"/>
      <c r="L669" s="7"/>
    </row>
    <row r="670" spans="1:12" ht="15" x14ac:dyDescent="0.2">
      <c r="A670" s="7"/>
      <c r="B670" s="8"/>
      <c r="C670" s="7"/>
      <c r="D670" s="7"/>
      <c r="E670" s="7"/>
      <c r="F670" s="7"/>
      <c r="G670" s="7"/>
      <c r="H670" s="7"/>
      <c r="I670" s="7"/>
      <c r="J670" s="7"/>
      <c r="K670" s="7"/>
      <c r="L670" s="7"/>
    </row>
    <row r="671" spans="1:12" ht="15" x14ac:dyDescent="0.2">
      <c r="A671" s="7"/>
      <c r="B671" s="8"/>
      <c r="C671" s="7"/>
      <c r="D671" s="7"/>
      <c r="E671" s="7"/>
      <c r="F671" s="7"/>
      <c r="G671" s="7"/>
      <c r="H671" s="7"/>
      <c r="I671" s="7"/>
      <c r="J671" s="7"/>
      <c r="K671" s="7"/>
      <c r="L671" s="7"/>
    </row>
    <row r="672" spans="1:12" ht="15" x14ac:dyDescent="0.2">
      <c r="A672" s="7"/>
      <c r="B672" s="8"/>
      <c r="C672" s="7"/>
      <c r="D672" s="7"/>
      <c r="E672" s="7"/>
      <c r="F672" s="7"/>
      <c r="G672" s="7"/>
      <c r="H672" s="7"/>
      <c r="I672" s="7"/>
      <c r="J672" s="7"/>
      <c r="K672" s="7"/>
      <c r="L672" s="7"/>
    </row>
    <row r="673" spans="1:12" ht="15" x14ac:dyDescent="0.2">
      <c r="A673" s="7"/>
      <c r="B673" s="8"/>
      <c r="C673" s="7"/>
      <c r="D673" s="7"/>
      <c r="E673" s="7"/>
      <c r="F673" s="7"/>
      <c r="G673" s="7"/>
      <c r="H673" s="7"/>
      <c r="I673" s="7"/>
      <c r="J673" s="7"/>
      <c r="K673" s="7"/>
      <c r="L673" s="7"/>
    </row>
    <row r="674" spans="1:12" ht="15" x14ac:dyDescent="0.2">
      <c r="A674" s="7"/>
      <c r="B674" s="8"/>
      <c r="C674" s="7"/>
      <c r="D674" s="7"/>
      <c r="E674" s="7"/>
      <c r="F674" s="7"/>
      <c r="G674" s="7"/>
      <c r="H674" s="7"/>
      <c r="I674" s="7"/>
      <c r="J674" s="7"/>
      <c r="K674" s="7"/>
      <c r="L674" s="7"/>
    </row>
    <row r="675" spans="1:12" ht="15" x14ac:dyDescent="0.2">
      <c r="A675" s="7"/>
      <c r="B675" s="8"/>
      <c r="C675" s="7"/>
      <c r="D675" s="7"/>
      <c r="E675" s="7"/>
      <c r="F675" s="7"/>
      <c r="G675" s="7"/>
      <c r="H675" s="7"/>
      <c r="I675" s="7"/>
      <c r="J675" s="7"/>
      <c r="K675" s="7"/>
      <c r="L675" s="7"/>
    </row>
    <row r="676" spans="1:12" ht="15" x14ac:dyDescent="0.2">
      <c r="A676" s="7"/>
      <c r="B676" s="8"/>
      <c r="C676" s="7"/>
      <c r="D676" s="7"/>
      <c r="E676" s="7"/>
      <c r="F676" s="7"/>
      <c r="G676" s="7"/>
      <c r="H676" s="7"/>
      <c r="I676" s="7"/>
      <c r="J676" s="7"/>
      <c r="K676" s="7"/>
      <c r="L676" s="7"/>
    </row>
    <row r="677" spans="1:12" ht="15" x14ac:dyDescent="0.2">
      <c r="A677" s="7"/>
      <c r="B677" s="8"/>
      <c r="C677" s="7"/>
      <c r="D677" s="7"/>
      <c r="E677" s="7"/>
      <c r="F677" s="7"/>
      <c r="G677" s="7"/>
      <c r="H677" s="7"/>
      <c r="I677" s="7"/>
      <c r="J677" s="7"/>
      <c r="K677" s="7"/>
      <c r="L677" s="7"/>
    </row>
    <row r="678" spans="1:12" ht="15" x14ac:dyDescent="0.2">
      <c r="A678" s="7"/>
      <c r="B678" s="8"/>
      <c r="C678" s="7"/>
      <c r="D678" s="7"/>
      <c r="E678" s="7"/>
      <c r="F678" s="7"/>
      <c r="G678" s="7"/>
      <c r="H678" s="7"/>
      <c r="I678" s="7"/>
      <c r="J678" s="7"/>
      <c r="K678" s="7"/>
      <c r="L678" s="7"/>
    </row>
    <row r="679" spans="1:12" ht="15" x14ac:dyDescent="0.2">
      <c r="A679" s="7"/>
      <c r="B679" s="8"/>
      <c r="C679" s="7"/>
      <c r="D679" s="7"/>
      <c r="E679" s="7"/>
      <c r="F679" s="7"/>
      <c r="G679" s="7"/>
      <c r="H679" s="7"/>
      <c r="I679" s="7"/>
      <c r="J679" s="7"/>
      <c r="K679" s="7"/>
      <c r="L679" s="7"/>
    </row>
    <row r="680" spans="1:12" ht="15" x14ac:dyDescent="0.2">
      <c r="A680" s="7"/>
      <c r="B680" s="8"/>
      <c r="C680" s="7"/>
      <c r="D680" s="7"/>
      <c r="E680" s="7"/>
      <c r="F680" s="7"/>
      <c r="G680" s="7"/>
      <c r="H680" s="7"/>
      <c r="I680" s="7"/>
      <c r="J680" s="7"/>
      <c r="K680" s="7"/>
      <c r="L680" s="7"/>
    </row>
    <row r="681" spans="1:12" ht="15" x14ac:dyDescent="0.2">
      <c r="A681" s="7"/>
      <c r="B681" s="8"/>
      <c r="C681" s="7"/>
      <c r="D681" s="7"/>
      <c r="E681" s="7"/>
      <c r="F681" s="7"/>
      <c r="G681" s="7"/>
      <c r="H681" s="7"/>
      <c r="I681" s="7"/>
      <c r="J681" s="7"/>
      <c r="K681" s="7"/>
      <c r="L681" s="7"/>
    </row>
    <row r="682" spans="1:12" ht="15" x14ac:dyDescent="0.2">
      <c r="A682" s="7"/>
      <c r="B682" s="8"/>
      <c r="C682" s="7"/>
      <c r="D682" s="7"/>
      <c r="E682" s="7"/>
      <c r="F682" s="7"/>
      <c r="G682" s="7"/>
      <c r="H682" s="7"/>
      <c r="I682" s="7"/>
      <c r="J682" s="7"/>
      <c r="K682" s="7"/>
      <c r="L682" s="7"/>
    </row>
    <row r="683" spans="1:12" ht="15" x14ac:dyDescent="0.2">
      <c r="A683" s="7"/>
      <c r="B683" s="8"/>
      <c r="C683" s="7"/>
      <c r="D683" s="7"/>
      <c r="E683" s="7"/>
      <c r="F683" s="7"/>
      <c r="G683" s="7"/>
      <c r="H683" s="7"/>
      <c r="I683" s="7"/>
      <c r="J683" s="7"/>
      <c r="K683" s="7"/>
      <c r="L683" s="7"/>
    </row>
    <row r="684" spans="1:12" ht="15" x14ac:dyDescent="0.2">
      <c r="A684" s="7"/>
      <c r="B684" s="8"/>
      <c r="C684" s="7"/>
      <c r="D684" s="7"/>
      <c r="E684" s="7"/>
      <c r="F684" s="7"/>
      <c r="G684" s="7"/>
      <c r="H684" s="7"/>
      <c r="I684" s="7"/>
      <c r="J684" s="7"/>
      <c r="K684" s="7"/>
      <c r="L684" s="7"/>
    </row>
    <row r="685" spans="1:12" ht="15" x14ac:dyDescent="0.2">
      <c r="A685" s="7"/>
      <c r="B685" s="8"/>
      <c r="C685" s="7"/>
      <c r="D685" s="7"/>
      <c r="E685" s="7"/>
      <c r="F685" s="7"/>
      <c r="G685" s="7"/>
      <c r="H685" s="7"/>
      <c r="I685" s="7"/>
      <c r="J685" s="7"/>
      <c r="K685" s="7"/>
      <c r="L685" s="7"/>
    </row>
    <row r="686" spans="1:12" ht="15" x14ac:dyDescent="0.2">
      <c r="A686" s="7"/>
      <c r="B686" s="8"/>
      <c r="C686" s="7"/>
      <c r="D686" s="7"/>
      <c r="E686" s="7"/>
      <c r="F686" s="7"/>
      <c r="G686" s="7"/>
      <c r="H686" s="7"/>
      <c r="I686" s="7"/>
      <c r="J686" s="7"/>
      <c r="K686" s="7"/>
      <c r="L686" s="7"/>
    </row>
    <row r="687" spans="1:12" ht="15" x14ac:dyDescent="0.2">
      <c r="A687" s="7"/>
      <c r="B687" s="8"/>
      <c r="C687" s="7"/>
      <c r="D687" s="7"/>
      <c r="E687" s="7"/>
      <c r="F687" s="7"/>
      <c r="G687" s="7"/>
      <c r="H687" s="7"/>
      <c r="I687" s="7"/>
      <c r="J687" s="7"/>
      <c r="K687" s="7"/>
      <c r="L687" s="7"/>
    </row>
    <row r="688" spans="1:12" ht="15" x14ac:dyDescent="0.2">
      <c r="A688" s="7"/>
      <c r="B688" s="8"/>
      <c r="C688" s="7"/>
      <c r="D688" s="7"/>
      <c r="E688" s="7"/>
      <c r="F688" s="7"/>
      <c r="G688" s="7"/>
      <c r="H688" s="7"/>
      <c r="I688" s="7"/>
      <c r="J688" s="7"/>
      <c r="K688" s="7"/>
      <c r="L688" s="7"/>
    </row>
    <row r="689" spans="1:12" ht="15" x14ac:dyDescent="0.2">
      <c r="A689" s="7"/>
      <c r="B689" s="8"/>
      <c r="C689" s="7"/>
      <c r="D689" s="7"/>
      <c r="E689" s="7"/>
      <c r="F689" s="7"/>
      <c r="G689" s="7"/>
      <c r="H689" s="7"/>
      <c r="I689" s="7"/>
      <c r="J689" s="7"/>
      <c r="K689" s="7"/>
      <c r="L689" s="7"/>
    </row>
    <row r="690" spans="1:12" ht="15" x14ac:dyDescent="0.2">
      <c r="A690" s="7"/>
      <c r="B690" s="8"/>
      <c r="C690" s="7"/>
      <c r="D690" s="7"/>
      <c r="E690" s="7"/>
      <c r="F690" s="7"/>
      <c r="G690" s="7"/>
      <c r="H690" s="7"/>
      <c r="I690" s="7"/>
      <c r="J690" s="7"/>
      <c r="K690" s="7"/>
      <c r="L690" s="7"/>
    </row>
    <row r="691" spans="1:12" ht="15" x14ac:dyDescent="0.2">
      <c r="A691" s="7"/>
      <c r="B691" s="8"/>
      <c r="C691" s="7"/>
      <c r="D691" s="7"/>
      <c r="E691" s="7"/>
      <c r="F691" s="7"/>
      <c r="G691" s="7"/>
      <c r="H691" s="7"/>
      <c r="I691" s="7"/>
      <c r="J691" s="7"/>
      <c r="K691" s="7"/>
      <c r="L691" s="7"/>
    </row>
    <row r="692" spans="1:12" ht="15" x14ac:dyDescent="0.2">
      <c r="A692" s="7"/>
      <c r="B692" s="8"/>
      <c r="C692" s="7"/>
      <c r="D692" s="7"/>
      <c r="E692" s="7"/>
      <c r="F692" s="7"/>
      <c r="G692" s="7"/>
      <c r="H692" s="7"/>
      <c r="I692" s="7"/>
      <c r="J692" s="7"/>
      <c r="K692" s="7"/>
      <c r="L692" s="7"/>
    </row>
    <row r="693" spans="1:12" ht="15" x14ac:dyDescent="0.2">
      <c r="A693" s="7"/>
      <c r="B693" s="8"/>
      <c r="C693" s="7"/>
      <c r="D693" s="7"/>
      <c r="E693" s="7"/>
      <c r="F693" s="7"/>
      <c r="G693" s="7"/>
      <c r="H693" s="7"/>
      <c r="I693" s="7"/>
      <c r="J693" s="7"/>
      <c r="K693" s="7"/>
      <c r="L693" s="7"/>
    </row>
    <row r="694" spans="1:12" ht="15" x14ac:dyDescent="0.2">
      <c r="A694" s="7"/>
      <c r="B694" s="8"/>
      <c r="C694" s="7"/>
      <c r="D694" s="7"/>
      <c r="E694" s="7"/>
      <c r="F694" s="7"/>
      <c r="G694" s="7"/>
      <c r="H694" s="7"/>
      <c r="I694" s="7"/>
      <c r="J694" s="7"/>
      <c r="K694" s="7"/>
      <c r="L694" s="7"/>
    </row>
    <row r="695" spans="1:12" ht="15" x14ac:dyDescent="0.2">
      <c r="A695" s="7"/>
      <c r="B695" s="8"/>
      <c r="C695" s="7"/>
      <c r="D695" s="7"/>
      <c r="E695" s="7"/>
      <c r="F695" s="7"/>
      <c r="G695" s="7"/>
      <c r="H695" s="7"/>
      <c r="I695" s="7"/>
      <c r="J695" s="7"/>
      <c r="K695" s="7"/>
      <c r="L695" s="7"/>
    </row>
    <row r="696" spans="1:12" ht="15" x14ac:dyDescent="0.2">
      <c r="A696" s="7"/>
      <c r="B696" s="8"/>
      <c r="C696" s="7"/>
      <c r="D696" s="7"/>
      <c r="E696" s="7"/>
      <c r="F696" s="7"/>
      <c r="G696" s="7"/>
      <c r="H696" s="7"/>
      <c r="I696" s="7"/>
      <c r="J696" s="7"/>
      <c r="K696" s="7"/>
      <c r="L696" s="7"/>
    </row>
    <row r="697" spans="1:12" ht="15" x14ac:dyDescent="0.2">
      <c r="A697" s="7"/>
      <c r="B697" s="8"/>
      <c r="C697" s="7"/>
      <c r="D697" s="7"/>
      <c r="E697" s="7"/>
      <c r="F697" s="7"/>
      <c r="G697" s="7"/>
      <c r="H697" s="7"/>
      <c r="I697" s="7"/>
      <c r="J697" s="7"/>
      <c r="K697" s="7"/>
      <c r="L697" s="7"/>
    </row>
    <row r="698" spans="1:12" ht="15" x14ac:dyDescent="0.2">
      <c r="A698" s="7"/>
      <c r="B698" s="8"/>
      <c r="C698" s="7"/>
      <c r="D698" s="7"/>
      <c r="E698" s="7"/>
      <c r="F698" s="7"/>
      <c r="G698" s="7"/>
      <c r="H698" s="7"/>
      <c r="I698" s="7"/>
      <c r="J698" s="7"/>
      <c r="K698" s="7"/>
      <c r="L698" s="7"/>
    </row>
    <row r="699" spans="1:12" ht="15" x14ac:dyDescent="0.2">
      <c r="A699" s="7"/>
      <c r="B699" s="8"/>
      <c r="C699" s="7"/>
      <c r="D699" s="7"/>
      <c r="E699" s="7"/>
      <c r="F699" s="7"/>
      <c r="G699" s="7"/>
      <c r="H699" s="7"/>
      <c r="I699" s="7"/>
      <c r="J699" s="7"/>
      <c r="K699" s="7"/>
      <c r="L699" s="7"/>
    </row>
    <row r="700" spans="1:12" ht="15" x14ac:dyDescent="0.2">
      <c r="A700" s="7"/>
      <c r="B700" s="8"/>
      <c r="C700" s="7"/>
      <c r="D700" s="7"/>
      <c r="E700" s="7"/>
      <c r="F700" s="7"/>
      <c r="G700" s="7"/>
      <c r="H700" s="7"/>
      <c r="I700" s="7"/>
      <c r="J700" s="7"/>
      <c r="K700" s="7"/>
      <c r="L700" s="7"/>
    </row>
    <row r="701" spans="1:12" ht="15" x14ac:dyDescent="0.2">
      <c r="A701" s="7"/>
      <c r="B701" s="8"/>
      <c r="C701" s="7"/>
      <c r="D701" s="7"/>
      <c r="E701" s="7"/>
      <c r="F701" s="7"/>
      <c r="G701" s="7"/>
      <c r="H701" s="7"/>
      <c r="I701" s="7"/>
      <c r="J701" s="7"/>
      <c r="K701" s="7"/>
      <c r="L701" s="7"/>
    </row>
    <row r="702" spans="1:12" ht="15" x14ac:dyDescent="0.2">
      <c r="A702" s="7"/>
      <c r="B702" s="8"/>
      <c r="C702" s="7"/>
      <c r="D702" s="7"/>
      <c r="E702" s="7"/>
      <c r="F702" s="7"/>
      <c r="G702" s="7"/>
      <c r="H702" s="7"/>
      <c r="I702" s="7"/>
      <c r="J702" s="7"/>
      <c r="K702" s="7"/>
      <c r="L702" s="7"/>
    </row>
    <row r="703" spans="1:12" ht="15" x14ac:dyDescent="0.2">
      <c r="A703" s="7"/>
      <c r="B703" s="8"/>
      <c r="C703" s="7"/>
      <c r="D703" s="7"/>
      <c r="E703" s="7"/>
      <c r="F703" s="7"/>
      <c r="G703" s="7"/>
      <c r="H703" s="7"/>
      <c r="I703" s="7"/>
      <c r="J703" s="7"/>
      <c r="K703" s="7"/>
      <c r="L703" s="7"/>
    </row>
    <row r="704" spans="1:12" ht="15" x14ac:dyDescent="0.2">
      <c r="A704" s="7"/>
      <c r="B704" s="8"/>
      <c r="C704" s="7"/>
      <c r="D704" s="7"/>
      <c r="E704" s="7"/>
      <c r="F704" s="7"/>
      <c r="G704" s="7"/>
      <c r="H704" s="7"/>
      <c r="I704" s="7"/>
      <c r="J704" s="7"/>
      <c r="K704" s="7"/>
      <c r="L704" s="7"/>
    </row>
    <row r="705" spans="1:12" ht="15" x14ac:dyDescent="0.2">
      <c r="A705" s="7"/>
      <c r="B705" s="8"/>
      <c r="C705" s="7"/>
      <c r="D705" s="7"/>
      <c r="E705" s="7"/>
      <c r="F705" s="7"/>
      <c r="G705" s="7"/>
      <c r="H705" s="7"/>
      <c r="I705" s="7"/>
      <c r="J705" s="7"/>
      <c r="K705" s="7"/>
      <c r="L705" s="7"/>
    </row>
    <row r="706" spans="1:12" ht="15" x14ac:dyDescent="0.2">
      <c r="A706" s="7"/>
      <c r="B706" s="8"/>
      <c r="C706" s="7"/>
      <c r="D706" s="7"/>
      <c r="E706" s="7"/>
      <c r="F706" s="7"/>
      <c r="G706" s="7"/>
      <c r="H706" s="7"/>
      <c r="I706" s="7"/>
      <c r="J706" s="7"/>
      <c r="K706" s="7"/>
      <c r="L706" s="7"/>
    </row>
    <row r="707" spans="1:12" ht="15" x14ac:dyDescent="0.2">
      <c r="A707" s="7"/>
      <c r="B707" s="8"/>
      <c r="C707" s="7"/>
      <c r="D707" s="7"/>
      <c r="E707" s="7"/>
      <c r="F707" s="7"/>
      <c r="G707" s="7"/>
      <c r="H707" s="7"/>
      <c r="I707" s="7"/>
      <c r="J707" s="7"/>
      <c r="K707" s="7"/>
      <c r="L707" s="7"/>
    </row>
    <row r="708" spans="1:12" ht="15" x14ac:dyDescent="0.2">
      <c r="A708" s="7"/>
      <c r="B708" s="8"/>
      <c r="C708" s="7"/>
      <c r="D708" s="7"/>
      <c r="E708" s="7"/>
      <c r="F708" s="7"/>
      <c r="G708" s="7"/>
      <c r="H708" s="7"/>
      <c r="I708" s="7"/>
      <c r="J708" s="7"/>
      <c r="K708" s="7"/>
      <c r="L708" s="7"/>
    </row>
    <row r="709" spans="1:12" ht="15" x14ac:dyDescent="0.2">
      <c r="A709" s="7"/>
      <c r="B709" s="8"/>
      <c r="C709" s="7"/>
      <c r="D709" s="7"/>
      <c r="E709" s="7"/>
      <c r="F709" s="7"/>
      <c r="G709" s="7"/>
      <c r="H709" s="7"/>
      <c r="I709" s="7"/>
      <c r="J709" s="7"/>
      <c r="K709" s="7"/>
      <c r="L709" s="7"/>
    </row>
    <row r="710" spans="1:12" ht="15" x14ac:dyDescent="0.2">
      <c r="A710" s="7"/>
      <c r="B710" s="8"/>
      <c r="C710" s="7"/>
      <c r="D710" s="7"/>
      <c r="E710" s="7"/>
      <c r="F710" s="7"/>
      <c r="G710" s="7"/>
      <c r="H710" s="7"/>
      <c r="I710" s="7"/>
      <c r="J710" s="7"/>
      <c r="K710" s="7"/>
      <c r="L710" s="7"/>
    </row>
    <row r="711" spans="1:12" ht="15" x14ac:dyDescent="0.2">
      <c r="A711" s="7"/>
      <c r="B711" s="8"/>
      <c r="C711" s="7"/>
      <c r="D711" s="7"/>
      <c r="E711" s="7"/>
      <c r="F711" s="7"/>
      <c r="G711" s="7"/>
      <c r="H711" s="7"/>
      <c r="I711" s="7"/>
      <c r="J711" s="7"/>
      <c r="K711" s="7"/>
      <c r="L711" s="7"/>
    </row>
    <row r="712" spans="1:12" ht="15" x14ac:dyDescent="0.2">
      <c r="A712" s="7"/>
      <c r="B712" s="8"/>
      <c r="C712" s="7"/>
      <c r="D712" s="7"/>
      <c r="E712" s="7"/>
      <c r="F712" s="7"/>
      <c r="G712" s="7"/>
      <c r="H712" s="7"/>
      <c r="I712" s="7"/>
      <c r="J712" s="7"/>
      <c r="K712" s="7"/>
      <c r="L712" s="7"/>
    </row>
    <row r="713" spans="1:12" ht="15" x14ac:dyDescent="0.2">
      <c r="A713" s="7"/>
      <c r="B713" s="8"/>
      <c r="C713" s="7"/>
      <c r="D713" s="7"/>
      <c r="E713" s="7"/>
      <c r="F713" s="7"/>
      <c r="G713" s="7"/>
      <c r="H713" s="7"/>
      <c r="I713" s="7"/>
      <c r="J713" s="7"/>
      <c r="K713" s="7"/>
      <c r="L713" s="7"/>
    </row>
    <row r="714" spans="1:12" ht="15" x14ac:dyDescent="0.2">
      <c r="A714" s="7"/>
      <c r="B714" s="8"/>
      <c r="C714" s="7"/>
      <c r="D714" s="7"/>
      <c r="E714" s="7"/>
      <c r="F714" s="7"/>
      <c r="G714" s="7"/>
      <c r="H714" s="7"/>
      <c r="I714" s="7"/>
      <c r="J714" s="7"/>
      <c r="K714" s="7"/>
      <c r="L714" s="7"/>
    </row>
    <row r="715" spans="1:12" ht="15" x14ac:dyDescent="0.2">
      <c r="A715" s="7"/>
      <c r="B715" s="8"/>
      <c r="C715" s="7"/>
      <c r="D715" s="7"/>
      <c r="E715" s="7"/>
      <c r="F715" s="7"/>
      <c r="G715" s="7"/>
      <c r="H715" s="7"/>
      <c r="I715" s="7"/>
      <c r="J715" s="7"/>
      <c r="K715" s="7"/>
      <c r="L715" s="7"/>
    </row>
    <row r="716" spans="1:12" ht="15" x14ac:dyDescent="0.2">
      <c r="A716" s="7"/>
      <c r="B716" s="8"/>
      <c r="C716" s="7"/>
      <c r="D716" s="7"/>
      <c r="E716" s="7"/>
      <c r="F716" s="7"/>
      <c r="G716" s="7"/>
      <c r="H716" s="7"/>
      <c r="I716" s="7"/>
      <c r="J716" s="7"/>
      <c r="K716" s="7"/>
      <c r="L716" s="7"/>
    </row>
    <row r="717" spans="1:12" ht="15" x14ac:dyDescent="0.2">
      <c r="A717" s="7"/>
      <c r="B717" s="8"/>
      <c r="C717" s="7"/>
      <c r="D717" s="7"/>
      <c r="E717" s="7"/>
      <c r="F717" s="7"/>
      <c r="G717" s="7"/>
      <c r="H717" s="7"/>
      <c r="I717" s="7"/>
      <c r="J717" s="7"/>
      <c r="K717" s="7"/>
      <c r="L717" s="7"/>
    </row>
    <row r="718" spans="1:12" ht="15" x14ac:dyDescent="0.2">
      <c r="A718" s="7"/>
      <c r="B718" s="8"/>
      <c r="C718" s="7"/>
      <c r="D718" s="7"/>
      <c r="E718" s="7"/>
      <c r="F718" s="7"/>
      <c r="G718" s="7"/>
      <c r="H718" s="7"/>
      <c r="I718" s="7"/>
      <c r="J718" s="7"/>
      <c r="K718" s="7"/>
      <c r="L718" s="7"/>
    </row>
    <row r="719" spans="1:12" ht="15" x14ac:dyDescent="0.2">
      <c r="A719" s="7"/>
      <c r="B719" s="8"/>
      <c r="C719" s="7"/>
      <c r="D719" s="7"/>
      <c r="E719" s="7"/>
      <c r="F719" s="7"/>
      <c r="G719" s="7"/>
      <c r="H719" s="7"/>
      <c r="I719" s="7"/>
      <c r="J719" s="7"/>
      <c r="K719" s="7"/>
      <c r="L719" s="7"/>
    </row>
    <row r="720" spans="1:12" ht="15" x14ac:dyDescent="0.2">
      <c r="A720" s="7"/>
      <c r="B720" s="8"/>
      <c r="C720" s="7"/>
      <c r="D720" s="7"/>
      <c r="E720" s="7"/>
      <c r="F720" s="7"/>
      <c r="G720" s="7"/>
      <c r="H720" s="7"/>
      <c r="I720" s="7"/>
      <c r="J720" s="7"/>
      <c r="K720" s="7"/>
      <c r="L720" s="7"/>
    </row>
    <row r="721" spans="1:12" ht="15" x14ac:dyDescent="0.2">
      <c r="A721" s="7"/>
      <c r="B721" s="8"/>
      <c r="C721" s="7"/>
      <c r="D721" s="7"/>
      <c r="E721" s="7"/>
      <c r="F721" s="7"/>
      <c r="G721" s="7"/>
      <c r="H721" s="7"/>
      <c r="I721" s="7"/>
      <c r="J721" s="7"/>
      <c r="K721" s="7"/>
      <c r="L721" s="7"/>
    </row>
    <row r="722" spans="1:12" ht="15" x14ac:dyDescent="0.2">
      <c r="A722" s="7"/>
      <c r="B722" s="8"/>
      <c r="C722" s="7"/>
      <c r="D722" s="7"/>
      <c r="E722" s="7"/>
      <c r="F722" s="7"/>
      <c r="G722" s="7"/>
      <c r="H722" s="7"/>
      <c r="I722" s="7"/>
      <c r="J722" s="7"/>
      <c r="K722" s="7"/>
      <c r="L722" s="7"/>
    </row>
    <row r="723" spans="1:12" ht="15" x14ac:dyDescent="0.2">
      <c r="A723" s="7"/>
      <c r="B723" s="8"/>
      <c r="C723" s="7"/>
      <c r="D723" s="7"/>
      <c r="E723" s="7"/>
      <c r="F723" s="7"/>
      <c r="G723" s="7"/>
      <c r="H723" s="7"/>
      <c r="I723" s="7"/>
      <c r="J723" s="7"/>
      <c r="K723" s="7"/>
      <c r="L723" s="7"/>
    </row>
    <row r="724" spans="1:12" ht="15" x14ac:dyDescent="0.2">
      <c r="A724" s="7"/>
      <c r="B724" s="8"/>
      <c r="C724" s="7"/>
      <c r="D724" s="7"/>
      <c r="E724" s="7"/>
      <c r="F724" s="7"/>
      <c r="G724" s="7"/>
      <c r="H724" s="7"/>
      <c r="I724" s="7"/>
      <c r="J724" s="7"/>
      <c r="K724" s="7"/>
      <c r="L724" s="7"/>
    </row>
    <row r="725" spans="1:12" ht="15" x14ac:dyDescent="0.2">
      <c r="A725" s="7"/>
      <c r="B725" s="8"/>
      <c r="C725" s="7"/>
      <c r="D725" s="7"/>
      <c r="E725" s="7"/>
      <c r="F725" s="7"/>
      <c r="G725" s="7"/>
      <c r="H725" s="7"/>
      <c r="I725" s="7"/>
      <c r="J725" s="7"/>
      <c r="K725" s="7"/>
      <c r="L725" s="7"/>
    </row>
    <row r="726" spans="1:12" ht="15" x14ac:dyDescent="0.2">
      <c r="A726" s="7"/>
      <c r="B726" s="8"/>
      <c r="C726" s="7"/>
      <c r="D726" s="7"/>
      <c r="E726" s="7"/>
      <c r="F726" s="7"/>
      <c r="G726" s="7"/>
      <c r="H726" s="7"/>
      <c r="I726" s="7"/>
      <c r="J726" s="7"/>
      <c r="K726" s="7"/>
      <c r="L726" s="7"/>
    </row>
    <row r="727" spans="1:12" ht="15" x14ac:dyDescent="0.2">
      <c r="A727" s="7"/>
      <c r="B727" s="8"/>
      <c r="C727" s="7"/>
      <c r="D727" s="7"/>
      <c r="E727" s="7"/>
      <c r="F727" s="7"/>
      <c r="G727" s="7"/>
      <c r="H727" s="7"/>
      <c r="I727" s="7"/>
      <c r="J727" s="7"/>
      <c r="K727" s="7"/>
      <c r="L727" s="7"/>
    </row>
    <row r="728" spans="1:12" ht="15" x14ac:dyDescent="0.2">
      <c r="A728" s="7"/>
      <c r="B728" s="8"/>
      <c r="C728" s="7"/>
      <c r="D728" s="7"/>
      <c r="E728" s="7"/>
      <c r="F728" s="7"/>
      <c r="G728" s="7"/>
      <c r="H728" s="7"/>
      <c r="I728" s="7"/>
      <c r="J728" s="7"/>
      <c r="K728" s="7"/>
      <c r="L728" s="7"/>
    </row>
    <row r="729" spans="1:12" ht="15" x14ac:dyDescent="0.2">
      <c r="A729" s="7"/>
      <c r="B729" s="8"/>
      <c r="C729" s="7"/>
      <c r="D729" s="7"/>
      <c r="E729" s="7"/>
      <c r="F729" s="7"/>
      <c r="G729" s="7"/>
      <c r="H729" s="7"/>
      <c r="I729" s="7"/>
      <c r="J729" s="7"/>
      <c r="K729" s="7"/>
      <c r="L729" s="7"/>
    </row>
    <row r="730" spans="1:12" ht="15" x14ac:dyDescent="0.2">
      <c r="A730" s="7"/>
      <c r="B730" s="8"/>
      <c r="C730" s="7"/>
      <c r="D730" s="7"/>
      <c r="E730" s="7"/>
      <c r="F730" s="7"/>
      <c r="G730" s="7"/>
      <c r="H730" s="7"/>
      <c r="I730" s="7"/>
      <c r="J730" s="7"/>
      <c r="K730" s="7"/>
      <c r="L730" s="7"/>
    </row>
    <row r="731" spans="1:12" ht="15" x14ac:dyDescent="0.2">
      <c r="A731" s="7"/>
      <c r="B731" s="8"/>
      <c r="C731" s="7"/>
      <c r="D731" s="7"/>
      <c r="E731" s="7"/>
      <c r="F731" s="7"/>
      <c r="G731" s="7"/>
      <c r="H731" s="7"/>
      <c r="I731" s="7"/>
      <c r="J731" s="7"/>
      <c r="K731" s="7"/>
      <c r="L731" s="7"/>
    </row>
    <row r="732" spans="1:12" ht="15" x14ac:dyDescent="0.2">
      <c r="A732" s="7"/>
      <c r="B732" s="8"/>
      <c r="C732" s="7"/>
      <c r="D732" s="7"/>
      <c r="E732" s="7"/>
      <c r="F732" s="7"/>
      <c r="G732" s="7"/>
      <c r="H732" s="7"/>
      <c r="I732" s="7"/>
      <c r="J732" s="7"/>
      <c r="K732" s="7"/>
      <c r="L732" s="7"/>
    </row>
    <row r="733" spans="1:12" ht="15" x14ac:dyDescent="0.2">
      <c r="A733" s="7"/>
      <c r="B733" s="8"/>
      <c r="C733" s="7"/>
      <c r="D733" s="7"/>
      <c r="E733" s="7"/>
      <c r="F733" s="7"/>
      <c r="G733" s="7"/>
      <c r="H733" s="7"/>
      <c r="I733" s="7"/>
      <c r="J733" s="7"/>
      <c r="K733" s="7"/>
      <c r="L733" s="7"/>
    </row>
    <row r="734" spans="1:12" ht="15" x14ac:dyDescent="0.2">
      <c r="A734" s="7"/>
      <c r="B734" s="8"/>
      <c r="C734" s="7"/>
      <c r="D734" s="7"/>
      <c r="E734" s="7"/>
      <c r="F734" s="7"/>
      <c r="G734" s="7"/>
      <c r="H734" s="7"/>
      <c r="I734" s="7"/>
      <c r="J734" s="7"/>
      <c r="K734" s="7"/>
      <c r="L734" s="7"/>
    </row>
    <row r="735" spans="1:12" ht="15" x14ac:dyDescent="0.2">
      <c r="A735" s="7"/>
      <c r="B735" s="8"/>
      <c r="C735" s="7"/>
      <c r="D735" s="7"/>
      <c r="E735" s="7"/>
      <c r="F735" s="7"/>
      <c r="G735" s="7"/>
      <c r="H735" s="7"/>
      <c r="I735" s="7"/>
      <c r="J735" s="7"/>
      <c r="K735" s="7"/>
      <c r="L735" s="7"/>
    </row>
    <row r="736" spans="1:12" ht="15" x14ac:dyDescent="0.2">
      <c r="A736" s="7"/>
      <c r="B736" s="8"/>
      <c r="C736" s="7"/>
      <c r="D736" s="7"/>
      <c r="E736" s="7"/>
      <c r="F736" s="7"/>
      <c r="G736" s="7"/>
      <c r="H736" s="7"/>
      <c r="I736" s="7"/>
      <c r="J736" s="7"/>
      <c r="K736" s="7"/>
      <c r="L736" s="7"/>
    </row>
    <row r="737" spans="1:12" ht="15" x14ac:dyDescent="0.2">
      <c r="A737" s="7"/>
      <c r="B737" s="8"/>
      <c r="C737" s="7"/>
      <c r="D737" s="7"/>
      <c r="E737" s="7"/>
      <c r="F737" s="7"/>
      <c r="G737" s="7"/>
      <c r="H737" s="7"/>
      <c r="I737" s="7"/>
      <c r="J737" s="7"/>
      <c r="K737" s="7"/>
      <c r="L737" s="7"/>
    </row>
    <row r="738" spans="1:12" ht="15" x14ac:dyDescent="0.2">
      <c r="A738" s="7"/>
      <c r="B738" s="8"/>
      <c r="C738" s="7"/>
      <c r="D738" s="7"/>
      <c r="E738" s="7"/>
      <c r="F738" s="7"/>
      <c r="G738" s="7"/>
      <c r="H738" s="7"/>
      <c r="I738" s="7"/>
      <c r="J738" s="7"/>
      <c r="K738" s="7"/>
      <c r="L738" s="7"/>
    </row>
    <row r="739" spans="1:12" ht="15" x14ac:dyDescent="0.2">
      <c r="A739" s="7"/>
      <c r="B739" s="8"/>
      <c r="C739" s="7"/>
      <c r="D739" s="7"/>
      <c r="E739" s="7"/>
      <c r="F739" s="7"/>
      <c r="G739" s="7"/>
      <c r="H739" s="7"/>
      <c r="I739" s="7"/>
      <c r="J739" s="7"/>
      <c r="K739" s="7"/>
      <c r="L739" s="7"/>
    </row>
    <row r="740" spans="1:12" ht="15" x14ac:dyDescent="0.2">
      <c r="A740" s="7"/>
      <c r="B740" s="8"/>
      <c r="C740" s="7"/>
      <c r="D740" s="7"/>
      <c r="E740" s="7"/>
      <c r="F740" s="7"/>
      <c r="G740" s="7"/>
      <c r="H740" s="7"/>
      <c r="I740" s="7"/>
      <c r="J740" s="7"/>
      <c r="K740" s="7"/>
      <c r="L740" s="7"/>
    </row>
    <row r="741" spans="1:12" ht="15" x14ac:dyDescent="0.2">
      <c r="A741" s="7"/>
      <c r="B741" s="8"/>
      <c r="C741" s="7"/>
      <c r="D741" s="7"/>
      <c r="E741" s="7"/>
      <c r="F741" s="7"/>
      <c r="G741" s="7"/>
      <c r="H741" s="7"/>
      <c r="I741" s="7"/>
      <c r="J741" s="7"/>
      <c r="K741" s="7"/>
      <c r="L741" s="7"/>
    </row>
    <row r="742" spans="1:12" ht="15" x14ac:dyDescent="0.2">
      <c r="A742" s="7"/>
      <c r="B742" s="8"/>
      <c r="C742" s="7"/>
      <c r="D742" s="7"/>
      <c r="E742" s="7"/>
      <c r="F742" s="7"/>
      <c r="G742" s="7"/>
      <c r="H742" s="7"/>
      <c r="I742" s="7"/>
      <c r="J742" s="7"/>
      <c r="K742" s="7"/>
      <c r="L742" s="7"/>
    </row>
    <row r="743" spans="1:12" ht="15" x14ac:dyDescent="0.2">
      <c r="A743" s="7"/>
      <c r="B743" s="8"/>
      <c r="C743" s="7"/>
      <c r="D743" s="7"/>
      <c r="E743" s="7"/>
      <c r="F743" s="7"/>
      <c r="G743" s="7"/>
      <c r="H743" s="7"/>
      <c r="I743" s="7"/>
      <c r="J743" s="7"/>
      <c r="K743" s="7"/>
      <c r="L743" s="7"/>
    </row>
    <row r="744" spans="1:12" ht="15" x14ac:dyDescent="0.2">
      <c r="A744" s="7"/>
      <c r="B744" s="8"/>
      <c r="C744" s="7"/>
      <c r="D744" s="7"/>
      <c r="E744" s="7"/>
      <c r="F744" s="7"/>
      <c r="G744" s="7"/>
      <c r="H744" s="7"/>
      <c r="I744" s="7"/>
      <c r="J744" s="7"/>
      <c r="K744" s="7"/>
      <c r="L744" s="7"/>
    </row>
    <row r="745" spans="1:12" ht="15" x14ac:dyDescent="0.2">
      <c r="A745" s="7"/>
      <c r="B745" s="8"/>
      <c r="C745" s="7"/>
      <c r="D745" s="7"/>
      <c r="E745" s="7"/>
      <c r="F745" s="7"/>
      <c r="G745" s="7"/>
      <c r="H745" s="7"/>
      <c r="I745" s="7"/>
      <c r="J745" s="7"/>
      <c r="K745" s="7"/>
      <c r="L745" s="7"/>
    </row>
    <row r="746" spans="1:12" ht="15" x14ac:dyDescent="0.2">
      <c r="A746" s="7"/>
      <c r="B746" s="8"/>
      <c r="C746" s="7"/>
      <c r="D746" s="7"/>
      <c r="E746" s="7"/>
      <c r="F746" s="7"/>
      <c r="G746" s="7"/>
      <c r="H746" s="7"/>
      <c r="I746" s="7"/>
      <c r="J746" s="7"/>
      <c r="K746" s="7"/>
      <c r="L746" s="7"/>
    </row>
    <row r="747" spans="1:12" ht="15" x14ac:dyDescent="0.2">
      <c r="A747" s="7"/>
      <c r="B747" s="8"/>
      <c r="C747" s="7"/>
      <c r="D747" s="7"/>
      <c r="E747" s="7"/>
      <c r="F747" s="7"/>
      <c r="G747" s="7"/>
      <c r="H747" s="7"/>
      <c r="I747" s="7"/>
      <c r="J747" s="7"/>
      <c r="K747" s="7"/>
      <c r="L747" s="7"/>
    </row>
    <row r="748" spans="1:12" ht="15" x14ac:dyDescent="0.2">
      <c r="A748" s="7"/>
      <c r="B748" s="8"/>
      <c r="C748" s="7"/>
      <c r="D748" s="7"/>
      <c r="E748" s="7"/>
      <c r="F748" s="7"/>
      <c r="G748" s="7"/>
      <c r="H748" s="7"/>
      <c r="I748" s="7"/>
      <c r="J748" s="7"/>
      <c r="K748" s="7"/>
      <c r="L748" s="7"/>
    </row>
    <row r="749" spans="1:12" ht="15" x14ac:dyDescent="0.2">
      <c r="A749" s="7"/>
      <c r="B749" s="8"/>
      <c r="C749" s="7"/>
      <c r="D749" s="7"/>
      <c r="E749" s="7"/>
      <c r="F749" s="7"/>
      <c r="G749" s="7"/>
      <c r="H749" s="7"/>
      <c r="I749" s="7"/>
      <c r="J749" s="7"/>
      <c r="K749" s="7"/>
      <c r="L749" s="7"/>
    </row>
    <row r="750" spans="1:12" ht="15" x14ac:dyDescent="0.2">
      <c r="A750" s="7"/>
      <c r="B750" s="8"/>
      <c r="C750" s="7"/>
      <c r="D750" s="7"/>
      <c r="E750" s="7"/>
      <c r="F750" s="7"/>
      <c r="G750" s="7"/>
      <c r="H750" s="7"/>
      <c r="I750" s="7"/>
      <c r="J750" s="7"/>
      <c r="K750" s="7"/>
      <c r="L750" s="7"/>
    </row>
    <row r="751" spans="1:12" ht="15" x14ac:dyDescent="0.2">
      <c r="A751" s="7"/>
      <c r="B751" s="8"/>
      <c r="C751" s="7"/>
      <c r="D751" s="7"/>
      <c r="E751" s="7"/>
      <c r="F751" s="7"/>
      <c r="G751" s="7"/>
      <c r="H751" s="7"/>
      <c r="I751" s="7"/>
      <c r="J751" s="7"/>
      <c r="K751" s="7"/>
      <c r="L751" s="7"/>
    </row>
    <row r="752" spans="1:12" ht="15" x14ac:dyDescent="0.2">
      <c r="A752" s="7"/>
      <c r="B752" s="8"/>
      <c r="C752" s="7"/>
      <c r="D752" s="7"/>
      <c r="E752" s="7"/>
      <c r="F752" s="7"/>
      <c r="G752" s="7"/>
      <c r="H752" s="7"/>
      <c r="I752" s="7"/>
      <c r="J752" s="7"/>
      <c r="K752" s="7"/>
      <c r="L752" s="7"/>
    </row>
    <row r="753" spans="1:12" ht="15" x14ac:dyDescent="0.2">
      <c r="A753" s="7"/>
      <c r="B753" s="8"/>
      <c r="C753" s="7"/>
      <c r="D753" s="7"/>
      <c r="E753" s="7"/>
      <c r="F753" s="7"/>
      <c r="G753" s="7"/>
      <c r="H753" s="7"/>
      <c r="I753" s="7"/>
      <c r="J753" s="7"/>
      <c r="K753" s="7"/>
      <c r="L753" s="7"/>
    </row>
    <row r="754" spans="1:12" ht="15" x14ac:dyDescent="0.2">
      <c r="A754" s="7"/>
      <c r="B754" s="8"/>
      <c r="C754" s="7"/>
      <c r="D754" s="7"/>
      <c r="E754" s="7"/>
      <c r="F754" s="7"/>
      <c r="G754" s="7"/>
      <c r="H754" s="7"/>
      <c r="I754" s="7"/>
      <c r="J754" s="7"/>
      <c r="K754" s="7"/>
      <c r="L754" s="7"/>
    </row>
    <row r="755" spans="1:12" ht="15" x14ac:dyDescent="0.2">
      <c r="A755" s="7"/>
      <c r="B755" s="8"/>
      <c r="C755" s="7"/>
      <c r="D755" s="7"/>
      <c r="E755" s="7"/>
      <c r="F755" s="7"/>
      <c r="G755" s="7"/>
      <c r="H755" s="7"/>
      <c r="I755" s="7"/>
      <c r="J755" s="7"/>
      <c r="K755" s="7"/>
      <c r="L755" s="7"/>
    </row>
    <row r="756" spans="1:12" ht="15" x14ac:dyDescent="0.2">
      <c r="A756" s="7"/>
      <c r="B756" s="8"/>
      <c r="C756" s="7"/>
      <c r="D756" s="7"/>
      <c r="E756" s="7"/>
      <c r="F756" s="7"/>
      <c r="G756" s="7"/>
      <c r="H756" s="7"/>
      <c r="I756" s="7"/>
      <c r="J756" s="7"/>
      <c r="K756" s="7"/>
      <c r="L756" s="7"/>
    </row>
    <row r="757" spans="1:12" ht="15" x14ac:dyDescent="0.2">
      <c r="A757" s="7"/>
      <c r="B757" s="8"/>
      <c r="C757" s="7"/>
      <c r="D757" s="7"/>
      <c r="E757" s="7"/>
      <c r="F757" s="7"/>
      <c r="G757" s="7"/>
      <c r="H757" s="7"/>
      <c r="I757" s="7"/>
      <c r="J757" s="7"/>
      <c r="K757" s="7"/>
      <c r="L757" s="7"/>
    </row>
    <row r="758" spans="1:12" ht="15" x14ac:dyDescent="0.2">
      <c r="A758" s="7"/>
      <c r="B758" s="8"/>
      <c r="C758" s="7"/>
      <c r="D758" s="7"/>
      <c r="E758" s="7"/>
      <c r="F758" s="7"/>
      <c r="G758" s="7"/>
      <c r="H758" s="7"/>
      <c r="I758" s="7"/>
      <c r="J758" s="7"/>
      <c r="K758" s="7"/>
      <c r="L758" s="7"/>
    </row>
    <row r="759" spans="1:12" ht="15" x14ac:dyDescent="0.2">
      <c r="A759" s="7"/>
      <c r="B759" s="8"/>
      <c r="C759" s="7"/>
      <c r="D759" s="7"/>
      <c r="E759" s="7"/>
      <c r="F759" s="7"/>
      <c r="G759" s="7"/>
      <c r="H759" s="7"/>
      <c r="I759" s="7"/>
      <c r="J759" s="7"/>
      <c r="K759" s="7"/>
      <c r="L759" s="7"/>
    </row>
    <row r="760" spans="1:12" ht="15" x14ac:dyDescent="0.2">
      <c r="A760" s="7"/>
      <c r="B760" s="8"/>
      <c r="C760" s="7"/>
      <c r="D760" s="7"/>
      <c r="E760" s="7"/>
      <c r="F760" s="7"/>
      <c r="G760" s="7"/>
      <c r="H760" s="7"/>
      <c r="I760" s="7"/>
      <c r="J760" s="7"/>
      <c r="K760" s="7"/>
      <c r="L760" s="7"/>
    </row>
    <row r="761" spans="1:12" ht="15" x14ac:dyDescent="0.2">
      <c r="A761" s="7"/>
      <c r="B761" s="8"/>
      <c r="C761" s="7"/>
      <c r="D761" s="7"/>
      <c r="E761" s="7"/>
      <c r="F761" s="7"/>
      <c r="G761" s="7"/>
      <c r="H761" s="7"/>
      <c r="I761" s="7"/>
      <c r="J761" s="7"/>
      <c r="K761" s="7"/>
      <c r="L761" s="7"/>
    </row>
    <row r="762" spans="1:12" ht="15" x14ac:dyDescent="0.2">
      <c r="A762" s="7"/>
      <c r="B762" s="8"/>
      <c r="C762" s="7"/>
      <c r="D762" s="7"/>
      <c r="E762" s="7"/>
      <c r="F762" s="7"/>
      <c r="G762" s="7"/>
      <c r="H762" s="7"/>
      <c r="I762" s="7"/>
      <c r="J762" s="7"/>
      <c r="K762" s="7"/>
      <c r="L762" s="7"/>
    </row>
    <row r="763" spans="1:12" ht="15" x14ac:dyDescent="0.2">
      <c r="A763" s="7"/>
      <c r="B763" s="8"/>
      <c r="C763" s="7"/>
      <c r="D763" s="7"/>
      <c r="E763" s="7"/>
      <c r="F763" s="7"/>
      <c r="G763" s="7"/>
      <c r="H763" s="7"/>
      <c r="I763" s="7"/>
      <c r="J763" s="7"/>
      <c r="K763" s="7"/>
      <c r="L763" s="7"/>
    </row>
    <row r="764" spans="1:12" ht="15" x14ac:dyDescent="0.2">
      <c r="A764" s="7"/>
      <c r="B764" s="8"/>
      <c r="C764" s="7"/>
      <c r="D764" s="7"/>
      <c r="E764" s="7"/>
      <c r="F764" s="7"/>
      <c r="G764" s="7"/>
      <c r="H764" s="7"/>
      <c r="I764" s="7"/>
      <c r="J764" s="7"/>
      <c r="K764" s="7"/>
      <c r="L764" s="7"/>
    </row>
    <row r="765" spans="1:12" ht="15" x14ac:dyDescent="0.2">
      <c r="A765" s="7"/>
      <c r="B765" s="8"/>
      <c r="C765" s="7"/>
      <c r="D765" s="7"/>
      <c r="E765" s="7"/>
      <c r="F765" s="7"/>
      <c r="G765" s="7"/>
      <c r="H765" s="7"/>
      <c r="I765" s="7"/>
      <c r="J765" s="7"/>
      <c r="K765" s="7"/>
      <c r="L765" s="7"/>
    </row>
    <row r="766" spans="1:12" ht="15" x14ac:dyDescent="0.2">
      <c r="A766" s="7"/>
      <c r="B766" s="8"/>
      <c r="C766" s="7"/>
      <c r="D766" s="7"/>
      <c r="E766" s="7"/>
      <c r="F766" s="7"/>
      <c r="G766" s="7"/>
      <c r="H766" s="7"/>
      <c r="I766" s="7"/>
      <c r="J766" s="7"/>
      <c r="K766" s="7"/>
      <c r="L766" s="7"/>
    </row>
    <row r="767" spans="1:12" ht="15" x14ac:dyDescent="0.2">
      <c r="A767" s="7"/>
      <c r="B767" s="8"/>
      <c r="C767" s="7"/>
      <c r="D767" s="7"/>
      <c r="E767" s="7"/>
      <c r="F767" s="7"/>
      <c r="G767" s="7"/>
      <c r="H767" s="7"/>
      <c r="I767" s="7"/>
      <c r="J767" s="7"/>
      <c r="K767" s="7"/>
      <c r="L767" s="7"/>
    </row>
    <row r="768" spans="1:12" ht="15" x14ac:dyDescent="0.2">
      <c r="A768" s="7"/>
      <c r="B768" s="8"/>
      <c r="C768" s="7"/>
      <c r="D768" s="7"/>
      <c r="E768" s="7"/>
      <c r="F768" s="7"/>
      <c r="G768" s="7"/>
      <c r="H768" s="7"/>
      <c r="I768" s="7"/>
      <c r="J768" s="7"/>
      <c r="K768" s="7"/>
      <c r="L768" s="7"/>
    </row>
    <row r="769" spans="1:12" ht="15" x14ac:dyDescent="0.2">
      <c r="A769" s="7"/>
      <c r="B769" s="8"/>
      <c r="C769" s="7"/>
      <c r="D769" s="7"/>
      <c r="E769" s="7"/>
      <c r="F769" s="7"/>
      <c r="G769" s="7"/>
      <c r="H769" s="7"/>
      <c r="I769" s="7"/>
      <c r="J769" s="7"/>
      <c r="K769" s="7"/>
      <c r="L769" s="7"/>
    </row>
    <row r="770" spans="1:12" ht="15" x14ac:dyDescent="0.2">
      <c r="A770" s="7"/>
      <c r="B770" s="8"/>
      <c r="C770" s="7"/>
      <c r="D770" s="7"/>
      <c r="E770" s="7"/>
      <c r="F770" s="7"/>
      <c r="G770" s="7"/>
      <c r="H770" s="7"/>
      <c r="I770" s="7"/>
      <c r="J770" s="7"/>
      <c r="K770" s="7"/>
      <c r="L770" s="7"/>
    </row>
    <row r="771" spans="1:12" ht="15" x14ac:dyDescent="0.2">
      <c r="A771" s="7"/>
      <c r="B771" s="8"/>
      <c r="C771" s="7"/>
      <c r="D771" s="7"/>
      <c r="E771" s="7"/>
      <c r="F771" s="7"/>
      <c r="G771" s="7"/>
      <c r="H771" s="7"/>
      <c r="I771" s="7"/>
      <c r="J771" s="7"/>
      <c r="K771" s="7"/>
      <c r="L771" s="7"/>
    </row>
    <row r="772" spans="1:12" ht="15" x14ac:dyDescent="0.2">
      <c r="A772" s="7"/>
      <c r="B772" s="8"/>
      <c r="C772" s="7"/>
      <c r="D772" s="7"/>
      <c r="E772" s="7"/>
      <c r="F772" s="7"/>
      <c r="G772" s="7"/>
      <c r="H772" s="7"/>
      <c r="I772" s="7"/>
      <c r="J772" s="7"/>
      <c r="K772" s="7"/>
      <c r="L772" s="7"/>
    </row>
    <row r="773" spans="1:12" ht="15" x14ac:dyDescent="0.2">
      <c r="A773" s="7"/>
      <c r="B773" s="8"/>
      <c r="C773" s="7"/>
      <c r="D773" s="7"/>
      <c r="E773" s="7"/>
      <c r="F773" s="7"/>
      <c r="G773" s="7"/>
      <c r="H773" s="7"/>
      <c r="I773" s="7"/>
      <c r="J773" s="7"/>
      <c r="K773" s="7"/>
      <c r="L773" s="7"/>
    </row>
    <row r="774" spans="1:12" ht="15" x14ac:dyDescent="0.2">
      <c r="A774" s="7"/>
      <c r="B774" s="8"/>
      <c r="C774" s="7"/>
      <c r="D774" s="7"/>
      <c r="E774" s="7"/>
      <c r="F774" s="7"/>
      <c r="G774" s="7"/>
      <c r="H774" s="7"/>
      <c r="I774" s="7"/>
      <c r="J774" s="7"/>
      <c r="K774" s="7"/>
      <c r="L774" s="7"/>
    </row>
    <row r="775" spans="1:12" ht="15" x14ac:dyDescent="0.2">
      <c r="A775" s="7"/>
      <c r="B775" s="8"/>
      <c r="C775" s="7"/>
      <c r="D775" s="7"/>
      <c r="E775" s="7"/>
      <c r="F775" s="7"/>
      <c r="G775" s="7"/>
      <c r="H775" s="7"/>
      <c r="I775" s="7"/>
      <c r="J775" s="7"/>
      <c r="K775" s="7"/>
      <c r="L775" s="7"/>
    </row>
    <row r="776" spans="1:12" ht="15" x14ac:dyDescent="0.2">
      <c r="A776" s="7"/>
      <c r="B776" s="8"/>
      <c r="C776" s="7"/>
      <c r="D776" s="7"/>
      <c r="E776" s="7"/>
      <c r="F776" s="7"/>
      <c r="G776" s="7"/>
      <c r="H776" s="7"/>
      <c r="I776" s="7"/>
      <c r="J776" s="7"/>
      <c r="K776" s="7"/>
      <c r="L776" s="7"/>
    </row>
    <row r="777" spans="1:12" ht="15" x14ac:dyDescent="0.2">
      <c r="A777" s="7"/>
      <c r="B777" s="8"/>
      <c r="C777" s="7"/>
      <c r="D777" s="7"/>
      <c r="E777" s="7"/>
      <c r="F777" s="7"/>
      <c r="G777" s="7"/>
      <c r="H777" s="7"/>
      <c r="I777" s="7"/>
      <c r="J777" s="7"/>
      <c r="K777" s="7"/>
      <c r="L777" s="7"/>
    </row>
    <row r="778" spans="1:12" ht="15" x14ac:dyDescent="0.2">
      <c r="A778" s="7"/>
      <c r="B778" s="8"/>
      <c r="C778" s="7"/>
      <c r="D778" s="7"/>
      <c r="E778" s="7"/>
      <c r="F778" s="7"/>
      <c r="G778" s="7"/>
      <c r="H778" s="7"/>
      <c r="I778" s="7"/>
      <c r="J778" s="7"/>
      <c r="K778" s="7"/>
      <c r="L778" s="7"/>
    </row>
    <row r="779" spans="1:12" ht="15" x14ac:dyDescent="0.2">
      <c r="A779" s="7"/>
      <c r="B779" s="8"/>
      <c r="C779" s="7"/>
      <c r="D779" s="7"/>
      <c r="E779" s="7"/>
      <c r="F779" s="7"/>
      <c r="G779" s="7"/>
      <c r="H779" s="7"/>
      <c r="I779" s="7"/>
      <c r="J779" s="7"/>
      <c r="K779" s="7"/>
      <c r="L779" s="7"/>
    </row>
    <row r="780" spans="1:12" ht="15" x14ac:dyDescent="0.2">
      <c r="A780" s="7"/>
      <c r="B780" s="8"/>
      <c r="C780" s="7"/>
      <c r="D780" s="7"/>
      <c r="E780" s="7"/>
      <c r="F780" s="7"/>
      <c r="G780" s="7"/>
      <c r="H780" s="7"/>
      <c r="I780" s="7"/>
      <c r="J780" s="7"/>
      <c r="K780" s="7"/>
      <c r="L780" s="7"/>
    </row>
    <row r="781" spans="1:12" ht="15" x14ac:dyDescent="0.2">
      <c r="A781" s="7"/>
      <c r="B781" s="8"/>
      <c r="C781" s="7"/>
      <c r="D781" s="7"/>
      <c r="E781" s="7"/>
      <c r="F781" s="7"/>
      <c r="G781" s="7"/>
      <c r="H781" s="7"/>
      <c r="I781" s="7"/>
      <c r="J781" s="7"/>
      <c r="K781" s="7"/>
      <c r="L781" s="7"/>
    </row>
    <row r="782" spans="1:12" ht="15" x14ac:dyDescent="0.2">
      <c r="A782" s="7"/>
      <c r="B782" s="8"/>
      <c r="C782" s="7"/>
      <c r="D782" s="7"/>
      <c r="E782" s="7"/>
      <c r="F782" s="7"/>
      <c r="G782" s="7"/>
      <c r="H782" s="7"/>
      <c r="I782" s="7"/>
      <c r="J782" s="7"/>
      <c r="K782" s="7"/>
      <c r="L782" s="7"/>
    </row>
    <row r="783" spans="1:12" ht="15" x14ac:dyDescent="0.2">
      <c r="A783" s="7"/>
      <c r="B783" s="8"/>
      <c r="C783" s="7"/>
      <c r="D783" s="7"/>
      <c r="E783" s="7"/>
      <c r="F783" s="7"/>
      <c r="G783" s="7"/>
      <c r="H783" s="7"/>
      <c r="I783" s="7"/>
      <c r="J783" s="7"/>
      <c r="K783" s="7"/>
      <c r="L783" s="7"/>
    </row>
    <row r="784" spans="1:12" ht="15" x14ac:dyDescent="0.2">
      <c r="A784" s="7"/>
      <c r="B784" s="8"/>
      <c r="C784" s="7"/>
      <c r="D784" s="7"/>
      <c r="E784" s="7"/>
      <c r="F784" s="7"/>
      <c r="G784" s="7"/>
      <c r="H784" s="7"/>
      <c r="I784" s="7"/>
      <c r="J784" s="7"/>
      <c r="K784" s="7"/>
      <c r="L784" s="7"/>
    </row>
    <row r="785" spans="1:12" ht="15" x14ac:dyDescent="0.2">
      <c r="A785" s="7"/>
      <c r="B785" s="8"/>
      <c r="C785" s="7"/>
      <c r="D785" s="7"/>
      <c r="E785" s="7"/>
      <c r="F785" s="7"/>
      <c r="G785" s="7"/>
      <c r="H785" s="7"/>
      <c r="I785" s="7"/>
      <c r="J785" s="7"/>
      <c r="K785" s="7"/>
      <c r="L785" s="7"/>
    </row>
    <row r="786" spans="1:12" ht="15" x14ac:dyDescent="0.2">
      <c r="A786" s="7"/>
      <c r="B786" s="8"/>
      <c r="C786" s="7"/>
      <c r="D786" s="7"/>
      <c r="E786" s="7"/>
      <c r="F786" s="7"/>
      <c r="G786" s="7"/>
      <c r="H786" s="7"/>
      <c r="I786" s="7"/>
      <c r="J786" s="7"/>
      <c r="K786" s="7"/>
      <c r="L786" s="7"/>
    </row>
    <row r="787" spans="1:12" ht="15" x14ac:dyDescent="0.2">
      <c r="A787" s="7"/>
      <c r="B787" s="8"/>
      <c r="C787" s="7"/>
      <c r="D787" s="7"/>
      <c r="E787" s="7"/>
      <c r="F787" s="7"/>
      <c r="G787" s="7"/>
      <c r="H787" s="7"/>
      <c r="I787" s="7"/>
      <c r="J787" s="7"/>
      <c r="K787" s="7"/>
      <c r="L787" s="7"/>
    </row>
    <row r="788" spans="1:12" ht="15" x14ac:dyDescent="0.2">
      <c r="A788" s="7"/>
      <c r="B788" s="8"/>
      <c r="C788" s="7"/>
      <c r="D788" s="7"/>
      <c r="E788" s="7"/>
      <c r="F788" s="7"/>
      <c r="G788" s="7"/>
      <c r="H788" s="7"/>
      <c r="I788" s="7"/>
      <c r="J788" s="7"/>
      <c r="K788" s="7"/>
      <c r="L788" s="7"/>
    </row>
    <row r="789" spans="1:12" ht="15" x14ac:dyDescent="0.2">
      <c r="A789" s="7"/>
      <c r="B789" s="8"/>
      <c r="C789" s="7"/>
      <c r="D789" s="7"/>
      <c r="E789" s="7"/>
      <c r="F789" s="7"/>
      <c r="G789" s="7"/>
      <c r="H789" s="7"/>
      <c r="I789" s="7"/>
      <c r="J789" s="7"/>
      <c r="K789" s="7"/>
      <c r="L789" s="7"/>
    </row>
    <row r="790" spans="1:12" ht="15" x14ac:dyDescent="0.2">
      <c r="A790" s="7"/>
      <c r="B790" s="8"/>
      <c r="C790" s="7"/>
      <c r="D790" s="7"/>
      <c r="E790" s="7"/>
      <c r="F790" s="7"/>
      <c r="G790" s="7"/>
      <c r="H790" s="7"/>
      <c r="I790" s="7"/>
      <c r="J790" s="7"/>
      <c r="K790" s="7"/>
      <c r="L790" s="7"/>
    </row>
    <row r="791" spans="1:12" ht="15" x14ac:dyDescent="0.2">
      <c r="A791" s="7"/>
      <c r="B791" s="8"/>
      <c r="C791" s="7"/>
      <c r="D791" s="7"/>
      <c r="E791" s="7"/>
      <c r="F791" s="7"/>
      <c r="G791" s="7"/>
      <c r="H791" s="7"/>
      <c r="I791" s="7"/>
      <c r="J791" s="7"/>
      <c r="K791" s="7"/>
      <c r="L791" s="7"/>
    </row>
    <row r="792" spans="1:12" ht="15" x14ac:dyDescent="0.2">
      <c r="A792" s="7"/>
      <c r="B792" s="8"/>
      <c r="C792" s="7"/>
      <c r="D792" s="7"/>
      <c r="E792" s="7"/>
      <c r="F792" s="7"/>
      <c r="G792" s="7"/>
      <c r="H792" s="7"/>
      <c r="I792" s="7"/>
      <c r="J792" s="7"/>
      <c r="K792" s="7"/>
      <c r="L792" s="7"/>
    </row>
    <row r="793" spans="1:12" ht="15" x14ac:dyDescent="0.2">
      <c r="A793" s="7"/>
      <c r="B793" s="8"/>
      <c r="C793" s="7"/>
      <c r="D793" s="7"/>
      <c r="E793" s="7"/>
      <c r="F793" s="7"/>
      <c r="G793" s="7"/>
      <c r="H793" s="7"/>
      <c r="I793" s="7"/>
      <c r="J793" s="7"/>
      <c r="K793" s="7"/>
      <c r="L793" s="7"/>
    </row>
    <row r="794" spans="1:12" ht="15" x14ac:dyDescent="0.2">
      <c r="A794" s="7"/>
      <c r="B794" s="8"/>
      <c r="C794" s="7"/>
      <c r="D794" s="7"/>
      <c r="E794" s="7"/>
      <c r="F794" s="7"/>
      <c r="G794" s="7"/>
      <c r="H794" s="7"/>
      <c r="I794" s="7"/>
      <c r="J794" s="7"/>
      <c r="K794" s="7"/>
      <c r="L794" s="7"/>
    </row>
    <row r="795" spans="1:12" ht="15" x14ac:dyDescent="0.2">
      <c r="A795" s="7"/>
      <c r="B795" s="8"/>
      <c r="C795" s="7"/>
      <c r="D795" s="7"/>
      <c r="E795" s="7"/>
      <c r="F795" s="7"/>
      <c r="G795" s="7"/>
      <c r="H795" s="7"/>
      <c r="I795" s="7"/>
      <c r="J795" s="7"/>
      <c r="K795" s="7"/>
      <c r="L795" s="7"/>
    </row>
    <row r="796" spans="1:12" ht="15" x14ac:dyDescent="0.2">
      <c r="A796" s="7"/>
      <c r="B796" s="8"/>
      <c r="C796" s="7"/>
      <c r="D796" s="7"/>
      <c r="E796" s="7"/>
      <c r="F796" s="7"/>
      <c r="G796" s="7"/>
      <c r="H796" s="7"/>
      <c r="I796" s="7"/>
      <c r="J796" s="7"/>
      <c r="K796" s="7"/>
      <c r="L796" s="7"/>
    </row>
    <row r="797" spans="1:12" ht="15" x14ac:dyDescent="0.2">
      <c r="A797" s="7"/>
      <c r="B797" s="8"/>
      <c r="C797" s="7"/>
      <c r="D797" s="7"/>
      <c r="E797" s="7"/>
      <c r="F797" s="7"/>
      <c r="G797" s="7"/>
      <c r="H797" s="7"/>
      <c r="I797" s="7"/>
      <c r="J797" s="7"/>
      <c r="K797" s="7"/>
      <c r="L797" s="7"/>
    </row>
    <row r="798" spans="1:12" ht="15" x14ac:dyDescent="0.2">
      <c r="A798" s="7"/>
      <c r="B798" s="8"/>
      <c r="C798" s="7"/>
      <c r="D798" s="7"/>
      <c r="E798" s="7"/>
      <c r="F798" s="7"/>
      <c r="G798" s="7"/>
      <c r="H798" s="7"/>
      <c r="I798" s="7"/>
      <c r="J798" s="7"/>
      <c r="K798" s="7"/>
      <c r="L798" s="7"/>
    </row>
    <row r="799" spans="1:12" ht="15" x14ac:dyDescent="0.2">
      <c r="A799" s="7"/>
      <c r="B799" s="8"/>
      <c r="C799" s="7"/>
      <c r="D799" s="7"/>
      <c r="E799" s="7"/>
      <c r="F799" s="7"/>
      <c r="G799" s="7"/>
      <c r="H799" s="7"/>
      <c r="I799" s="7"/>
      <c r="J799" s="7"/>
      <c r="K799" s="7"/>
      <c r="L799" s="7"/>
    </row>
    <row r="800" spans="1:12" ht="15" x14ac:dyDescent="0.2">
      <c r="A800" s="7"/>
      <c r="B800" s="8"/>
      <c r="C800" s="7"/>
      <c r="D800" s="7"/>
      <c r="E800" s="7"/>
      <c r="F800" s="7"/>
      <c r="G800" s="7"/>
      <c r="H800" s="7"/>
      <c r="I800" s="7"/>
      <c r="J800" s="7"/>
      <c r="K800" s="7"/>
      <c r="L800" s="7"/>
    </row>
    <row r="801" spans="1:12" ht="15" x14ac:dyDescent="0.2">
      <c r="A801" s="7"/>
      <c r="B801" s="8"/>
      <c r="C801" s="7"/>
      <c r="D801" s="7"/>
      <c r="E801" s="7"/>
      <c r="F801" s="7"/>
      <c r="G801" s="7"/>
      <c r="H801" s="7"/>
      <c r="I801" s="7"/>
      <c r="J801" s="7"/>
      <c r="K801" s="7"/>
      <c r="L801" s="7"/>
    </row>
    <row r="802" spans="1:12" ht="15" x14ac:dyDescent="0.2">
      <c r="A802" s="7"/>
      <c r="B802" s="8"/>
      <c r="C802" s="7"/>
      <c r="D802" s="7"/>
      <c r="E802" s="7"/>
      <c r="F802" s="7"/>
      <c r="G802" s="7"/>
      <c r="H802" s="7"/>
      <c r="I802" s="7"/>
      <c r="J802" s="7"/>
      <c r="K802" s="7"/>
      <c r="L802" s="7"/>
    </row>
    <row r="803" spans="1:12" ht="15" x14ac:dyDescent="0.2">
      <c r="A803" s="7"/>
      <c r="B803" s="8"/>
      <c r="C803" s="7"/>
      <c r="D803" s="7"/>
      <c r="E803" s="7"/>
      <c r="F803" s="7"/>
      <c r="G803" s="7"/>
      <c r="H803" s="7"/>
      <c r="I803" s="7"/>
      <c r="J803" s="7"/>
      <c r="K803" s="7"/>
      <c r="L803" s="7"/>
    </row>
    <row r="804" spans="1:12" ht="15" x14ac:dyDescent="0.2">
      <c r="A804" s="7"/>
      <c r="B804" s="8"/>
      <c r="C804" s="7"/>
      <c r="D804" s="7"/>
      <c r="E804" s="7"/>
      <c r="F804" s="7"/>
      <c r="G804" s="7"/>
      <c r="H804" s="7"/>
      <c r="I804" s="7"/>
      <c r="J804" s="7"/>
      <c r="K804" s="7"/>
      <c r="L804" s="7"/>
    </row>
    <row r="805" spans="1:12" ht="15" x14ac:dyDescent="0.2">
      <c r="A805" s="7"/>
      <c r="B805" s="8"/>
      <c r="C805" s="7"/>
      <c r="D805" s="7"/>
      <c r="E805" s="7"/>
      <c r="F805" s="7"/>
      <c r="G805" s="7"/>
      <c r="H805" s="7"/>
      <c r="I805" s="7"/>
      <c r="J805" s="7"/>
      <c r="K805" s="7"/>
      <c r="L805" s="7"/>
    </row>
    <row r="806" spans="1:12" ht="15" x14ac:dyDescent="0.2">
      <c r="A806" s="7"/>
      <c r="B806" s="8"/>
      <c r="C806" s="7"/>
      <c r="D806" s="7"/>
      <c r="E806" s="7"/>
      <c r="F806" s="7"/>
      <c r="G806" s="7"/>
      <c r="H806" s="7"/>
      <c r="I806" s="7"/>
      <c r="J806" s="7"/>
      <c r="K806" s="7"/>
      <c r="L806" s="7"/>
    </row>
    <row r="807" spans="1:12" ht="15" x14ac:dyDescent="0.2">
      <c r="A807" s="7"/>
      <c r="B807" s="8"/>
      <c r="C807" s="7"/>
      <c r="D807" s="7"/>
      <c r="E807" s="7"/>
      <c r="F807" s="7"/>
      <c r="G807" s="7"/>
      <c r="H807" s="7"/>
      <c r="I807" s="7"/>
      <c r="J807" s="7"/>
      <c r="K807" s="7"/>
      <c r="L807" s="7"/>
    </row>
    <row r="808" spans="1:12" ht="15" x14ac:dyDescent="0.2">
      <c r="A808" s="7"/>
      <c r="B808" s="8"/>
      <c r="C808" s="7"/>
      <c r="D808" s="7"/>
      <c r="E808" s="7"/>
      <c r="F808" s="7"/>
      <c r="G808" s="7"/>
      <c r="H808" s="7"/>
      <c r="I808" s="7"/>
      <c r="J808" s="7"/>
      <c r="K808" s="7"/>
      <c r="L808" s="7"/>
    </row>
    <row r="809" spans="1:12" ht="15" x14ac:dyDescent="0.2">
      <c r="A809" s="7"/>
      <c r="B809" s="8"/>
      <c r="C809" s="7"/>
      <c r="D809" s="7"/>
      <c r="E809" s="7"/>
      <c r="F809" s="7"/>
      <c r="G809" s="7"/>
      <c r="H809" s="7"/>
      <c r="I809" s="7"/>
      <c r="J809" s="7"/>
      <c r="K809" s="7"/>
      <c r="L809" s="7"/>
    </row>
    <row r="810" spans="1:12" ht="15" x14ac:dyDescent="0.2">
      <c r="A810" s="7"/>
      <c r="B810" s="8"/>
      <c r="C810" s="7"/>
      <c r="D810" s="7"/>
      <c r="E810" s="7"/>
      <c r="F810" s="7"/>
      <c r="G810" s="7"/>
      <c r="H810" s="7"/>
      <c r="I810" s="7"/>
      <c r="J810" s="7"/>
      <c r="K810" s="7"/>
      <c r="L810" s="7"/>
    </row>
    <row r="811" spans="1:12" ht="15" x14ac:dyDescent="0.2">
      <c r="A811" s="7"/>
      <c r="B811" s="8"/>
      <c r="C811" s="7"/>
      <c r="D811" s="7"/>
      <c r="E811" s="7"/>
      <c r="F811" s="7"/>
      <c r="G811" s="7"/>
      <c r="H811" s="7"/>
      <c r="I811" s="7"/>
      <c r="J811" s="7"/>
      <c r="K811" s="7"/>
      <c r="L811" s="7"/>
    </row>
    <row r="812" spans="1:12" ht="15" x14ac:dyDescent="0.2">
      <c r="A812" s="7"/>
      <c r="B812" s="8"/>
      <c r="C812" s="7"/>
      <c r="D812" s="7"/>
      <c r="E812" s="7"/>
      <c r="F812" s="7"/>
      <c r="G812" s="7"/>
      <c r="H812" s="7"/>
      <c r="I812" s="7"/>
      <c r="J812" s="7"/>
      <c r="K812" s="7"/>
      <c r="L812" s="7"/>
    </row>
    <row r="813" spans="1:12" ht="15" x14ac:dyDescent="0.2">
      <c r="A813" s="7"/>
      <c r="B813" s="8"/>
      <c r="C813" s="7"/>
      <c r="D813" s="7"/>
      <c r="E813" s="7"/>
      <c r="F813" s="7"/>
      <c r="G813" s="7"/>
      <c r="H813" s="7"/>
      <c r="I813" s="7"/>
      <c r="J813" s="7"/>
      <c r="K813" s="7"/>
      <c r="L813" s="7"/>
    </row>
    <row r="814" spans="1:12" ht="15" x14ac:dyDescent="0.2">
      <c r="A814" s="7"/>
      <c r="B814" s="8"/>
      <c r="C814" s="7"/>
      <c r="D814" s="7"/>
      <c r="E814" s="7"/>
      <c r="F814" s="7"/>
      <c r="G814" s="7"/>
      <c r="H814" s="7"/>
      <c r="I814" s="7"/>
      <c r="J814" s="7"/>
      <c r="K814" s="7"/>
      <c r="L814" s="7"/>
    </row>
    <row r="815" spans="1:12" ht="15" x14ac:dyDescent="0.2">
      <c r="A815" s="7"/>
      <c r="B815" s="8"/>
      <c r="C815" s="7"/>
      <c r="D815" s="7"/>
      <c r="E815" s="7"/>
      <c r="F815" s="7"/>
      <c r="G815" s="7"/>
      <c r="H815" s="7"/>
      <c r="I815" s="7"/>
      <c r="J815" s="7"/>
      <c r="K815" s="7"/>
      <c r="L815" s="7"/>
    </row>
    <row r="816" spans="1:12" ht="15" x14ac:dyDescent="0.2">
      <c r="A816" s="7"/>
      <c r="B816" s="8"/>
      <c r="C816" s="7"/>
      <c r="D816" s="7"/>
      <c r="E816" s="7"/>
      <c r="F816" s="7"/>
      <c r="G816" s="7"/>
      <c r="H816" s="7"/>
      <c r="I816" s="7"/>
      <c r="J816" s="7"/>
      <c r="K816" s="7"/>
      <c r="L816" s="7"/>
    </row>
    <row r="817" spans="1:12" ht="15" x14ac:dyDescent="0.2">
      <c r="A817" s="7"/>
      <c r="B817" s="8"/>
      <c r="C817" s="7"/>
      <c r="D817" s="7"/>
      <c r="E817" s="7"/>
      <c r="F817" s="7"/>
      <c r="G817" s="7"/>
      <c r="H817" s="7"/>
      <c r="I817" s="7"/>
      <c r="J817" s="7"/>
      <c r="K817" s="7"/>
      <c r="L817" s="7"/>
    </row>
    <row r="818" spans="1:12" ht="15" x14ac:dyDescent="0.2">
      <c r="A818" s="7"/>
      <c r="B818" s="8"/>
      <c r="C818" s="7"/>
      <c r="D818" s="7"/>
      <c r="E818" s="7"/>
      <c r="F818" s="7"/>
      <c r="G818" s="7"/>
      <c r="H818" s="7"/>
      <c r="I818" s="7"/>
      <c r="J818" s="7"/>
      <c r="K818" s="7"/>
      <c r="L818" s="7"/>
    </row>
    <row r="819" spans="1:12" ht="15" x14ac:dyDescent="0.2">
      <c r="A819" s="7"/>
      <c r="B819" s="8"/>
      <c r="C819" s="7"/>
      <c r="D819" s="7"/>
      <c r="E819" s="7"/>
      <c r="F819" s="7"/>
      <c r="G819" s="7"/>
      <c r="H819" s="7"/>
      <c r="I819" s="7"/>
      <c r="J819" s="7"/>
      <c r="K819" s="7"/>
      <c r="L819" s="7"/>
    </row>
    <row r="820" spans="1:12" ht="15" x14ac:dyDescent="0.2">
      <c r="A820" s="7"/>
      <c r="B820" s="8"/>
      <c r="C820" s="7"/>
      <c r="D820" s="7"/>
      <c r="E820" s="7"/>
      <c r="F820" s="7"/>
      <c r="G820" s="7"/>
      <c r="H820" s="7"/>
      <c r="I820" s="7"/>
      <c r="J820" s="7"/>
      <c r="K820" s="7"/>
      <c r="L820" s="7"/>
    </row>
    <row r="821" spans="1:12" ht="15" x14ac:dyDescent="0.2">
      <c r="A821" s="7"/>
      <c r="B821" s="8"/>
      <c r="C821" s="7"/>
      <c r="D821" s="7"/>
      <c r="E821" s="7"/>
      <c r="F821" s="7"/>
      <c r="G821" s="7"/>
      <c r="H821" s="7"/>
      <c r="I821" s="7"/>
      <c r="J821" s="7"/>
      <c r="K821" s="7"/>
      <c r="L821" s="7"/>
    </row>
    <row r="822" spans="1:12" ht="15" x14ac:dyDescent="0.2">
      <c r="A822" s="7"/>
      <c r="B822" s="8"/>
      <c r="C822" s="7"/>
      <c r="D822" s="7"/>
      <c r="E822" s="7"/>
      <c r="F822" s="7"/>
      <c r="G822" s="7"/>
      <c r="H822" s="7"/>
      <c r="I822" s="7"/>
      <c r="J822" s="7"/>
      <c r="K822" s="7"/>
      <c r="L822" s="7"/>
    </row>
    <row r="823" spans="1:12" ht="15" x14ac:dyDescent="0.2">
      <c r="A823" s="7"/>
      <c r="B823" s="8"/>
      <c r="C823" s="7"/>
      <c r="D823" s="7"/>
      <c r="E823" s="7"/>
      <c r="F823" s="7"/>
      <c r="G823" s="7"/>
      <c r="H823" s="7"/>
      <c r="I823" s="7"/>
      <c r="J823" s="7"/>
      <c r="K823" s="7"/>
      <c r="L823" s="7"/>
    </row>
    <row r="824" spans="1:12" ht="15" x14ac:dyDescent="0.2">
      <c r="A824" s="7"/>
      <c r="B824" s="8"/>
      <c r="C824" s="7"/>
      <c r="D824" s="7"/>
      <c r="E824" s="7"/>
      <c r="F824" s="7"/>
      <c r="G824" s="7"/>
      <c r="H824" s="7"/>
      <c r="I824" s="7"/>
      <c r="J824" s="7"/>
      <c r="K824" s="7"/>
      <c r="L824" s="7"/>
    </row>
    <row r="825" spans="1:12" ht="15" x14ac:dyDescent="0.2">
      <c r="A825" s="7"/>
      <c r="B825" s="8"/>
      <c r="C825" s="7"/>
      <c r="D825" s="7"/>
      <c r="E825" s="7"/>
      <c r="F825" s="7"/>
      <c r="G825" s="7"/>
      <c r="H825" s="7"/>
      <c r="I825" s="7"/>
      <c r="J825" s="7"/>
      <c r="K825" s="7"/>
      <c r="L825" s="7"/>
    </row>
    <row r="826" spans="1:12" ht="15" x14ac:dyDescent="0.2">
      <c r="A826" s="7"/>
      <c r="B826" s="8"/>
      <c r="C826" s="7"/>
      <c r="D826" s="7"/>
      <c r="E826" s="7"/>
      <c r="F826" s="7"/>
      <c r="G826" s="7"/>
      <c r="H826" s="7"/>
      <c r="I826" s="7"/>
      <c r="J826" s="7"/>
      <c r="K826" s="7"/>
      <c r="L826" s="7"/>
    </row>
    <row r="827" spans="1:12" ht="15" x14ac:dyDescent="0.2">
      <c r="A827" s="7"/>
      <c r="B827" s="8"/>
      <c r="C827" s="7"/>
      <c r="D827" s="7"/>
      <c r="E827" s="7"/>
      <c r="F827" s="7"/>
      <c r="G827" s="7"/>
      <c r="H827" s="7"/>
      <c r="I827" s="7"/>
      <c r="J827" s="7"/>
      <c r="K827" s="7"/>
      <c r="L827" s="7"/>
    </row>
    <row r="828" spans="1:12" ht="15" x14ac:dyDescent="0.2">
      <c r="A828" s="7"/>
      <c r="B828" s="8"/>
      <c r="C828" s="7"/>
      <c r="D828" s="7"/>
      <c r="E828" s="7"/>
      <c r="F828" s="7"/>
      <c r="G828" s="7"/>
      <c r="H828" s="7"/>
      <c r="I828" s="7"/>
      <c r="J828" s="7"/>
      <c r="K828" s="7"/>
      <c r="L828" s="7"/>
    </row>
    <row r="829" spans="1:12" ht="15" x14ac:dyDescent="0.2">
      <c r="A829" s="7"/>
      <c r="B829" s="8"/>
      <c r="C829" s="7"/>
      <c r="D829" s="7"/>
      <c r="E829" s="7"/>
      <c r="F829" s="7"/>
      <c r="G829" s="7"/>
      <c r="H829" s="7"/>
      <c r="I829" s="7"/>
      <c r="J829" s="7"/>
      <c r="K829" s="7"/>
      <c r="L829" s="7"/>
    </row>
    <row r="830" spans="1:12" ht="15" x14ac:dyDescent="0.2">
      <c r="A830" s="7"/>
      <c r="B830" s="8"/>
      <c r="C830" s="7"/>
      <c r="D830" s="7"/>
      <c r="E830" s="7"/>
      <c r="F830" s="7"/>
      <c r="G830" s="7"/>
      <c r="H830" s="7"/>
      <c r="I830" s="7"/>
      <c r="J830" s="7"/>
      <c r="K830" s="7"/>
      <c r="L830" s="7"/>
    </row>
    <row r="831" spans="1:12" ht="15" x14ac:dyDescent="0.2">
      <c r="A831" s="7"/>
      <c r="B831" s="8"/>
      <c r="C831" s="7"/>
      <c r="D831" s="7"/>
      <c r="E831" s="7"/>
      <c r="F831" s="7"/>
      <c r="G831" s="7"/>
      <c r="H831" s="7"/>
      <c r="I831" s="7"/>
      <c r="J831" s="7"/>
      <c r="K831" s="7"/>
      <c r="L831" s="7"/>
    </row>
    <row r="832" spans="1:12" ht="15" x14ac:dyDescent="0.2">
      <c r="A832" s="7"/>
      <c r="B832" s="8"/>
      <c r="C832" s="7"/>
      <c r="D832" s="7"/>
      <c r="E832" s="7"/>
      <c r="F832" s="7"/>
      <c r="G832" s="7"/>
      <c r="H832" s="7"/>
      <c r="I832" s="7"/>
      <c r="J832" s="7"/>
      <c r="K832" s="7"/>
      <c r="L832" s="7"/>
    </row>
    <row r="833" spans="1:12" ht="15" x14ac:dyDescent="0.2">
      <c r="A833" s="7"/>
      <c r="B833" s="8"/>
      <c r="C833" s="7"/>
      <c r="D833" s="7"/>
      <c r="E833" s="7"/>
      <c r="F833" s="7"/>
      <c r="G833" s="7"/>
      <c r="H833" s="7"/>
      <c r="I833" s="7"/>
      <c r="J833" s="7"/>
      <c r="K833" s="7"/>
      <c r="L833" s="7"/>
    </row>
    <row r="834" spans="1:12" ht="15" x14ac:dyDescent="0.2">
      <c r="A834" s="7"/>
      <c r="B834" s="8"/>
      <c r="C834" s="7"/>
      <c r="D834" s="7"/>
      <c r="E834" s="7"/>
      <c r="F834" s="7"/>
      <c r="G834" s="7"/>
      <c r="H834" s="7"/>
      <c r="I834" s="7"/>
      <c r="J834" s="7"/>
      <c r="K834" s="7"/>
      <c r="L834" s="7"/>
    </row>
    <row r="835" spans="1:12" ht="15" x14ac:dyDescent="0.2">
      <c r="A835" s="7"/>
      <c r="B835" s="8"/>
      <c r="C835" s="7"/>
      <c r="D835" s="7"/>
      <c r="E835" s="7"/>
      <c r="F835" s="7"/>
      <c r="G835" s="7"/>
      <c r="H835" s="7"/>
      <c r="I835" s="7"/>
      <c r="J835" s="7"/>
      <c r="K835" s="7"/>
      <c r="L835" s="7"/>
    </row>
    <row r="836" spans="1:12" ht="15" x14ac:dyDescent="0.2">
      <c r="A836" s="7"/>
      <c r="B836" s="8"/>
      <c r="C836" s="7"/>
      <c r="D836" s="7"/>
      <c r="E836" s="7"/>
      <c r="F836" s="7"/>
      <c r="G836" s="7"/>
      <c r="H836" s="7"/>
      <c r="I836" s="7"/>
      <c r="J836" s="7"/>
      <c r="K836" s="7"/>
      <c r="L836" s="7"/>
    </row>
    <row r="837" spans="1:12" ht="15" x14ac:dyDescent="0.2">
      <c r="A837" s="7"/>
      <c r="B837" s="8"/>
      <c r="C837" s="7"/>
      <c r="D837" s="7"/>
      <c r="E837" s="7"/>
      <c r="F837" s="7"/>
      <c r="G837" s="7"/>
      <c r="H837" s="7"/>
      <c r="I837" s="7"/>
      <c r="J837" s="7"/>
      <c r="K837" s="7"/>
      <c r="L837" s="7"/>
    </row>
    <row r="838" spans="1:12" ht="15" x14ac:dyDescent="0.2">
      <c r="A838" s="7"/>
      <c r="B838" s="8"/>
      <c r="C838" s="7"/>
      <c r="D838" s="7"/>
      <c r="E838" s="7"/>
      <c r="F838" s="7"/>
      <c r="G838" s="7"/>
      <c r="H838" s="7"/>
      <c r="I838" s="7"/>
      <c r="J838" s="7"/>
      <c r="K838" s="7"/>
      <c r="L838" s="7"/>
    </row>
    <row r="839" spans="1:12" ht="15" x14ac:dyDescent="0.2">
      <c r="A839" s="7"/>
      <c r="B839" s="8"/>
      <c r="C839" s="7"/>
      <c r="D839" s="7"/>
      <c r="E839" s="7"/>
      <c r="F839" s="7"/>
      <c r="G839" s="7"/>
      <c r="H839" s="7"/>
      <c r="I839" s="7"/>
      <c r="J839" s="7"/>
      <c r="K839" s="7"/>
      <c r="L839" s="7"/>
    </row>
    <row r="840" spans="1:12" ht="15" x14ac:dyDescent="0.2">
      <c r="A840" s="7"/>
      <c r="B840" s="8"/>
      <c r="C840" s="7"/>
      <c r="D840" s="7"/>
      <c r="E840" s="7"/>
      <c r="F840" s="7"/>
      <c r="G840" s="7"/>
      <c r="H840" s="7"/>
      <c r="I840" s="7"/>
      <c r="J840" s="7"/>
      <c r="K840" s="7"/>
      <c r="L840" s="7"/>
    </row>
    <row r="841" spans="1:12" ht="15" x14ac:dyDescent="0.2">
      <c r="A841" s="7"/>
      <c r="B841" s="8"/>
      <c r="C841" s="7"/>
      <c r="D841" s="7"/>
      <c r="E841" s="7"/>
      <c r="F841" s="7"/>
      <c r="G841" s="7"/>
      <c r="H841" s="7"/>
      <c r="I841" s="7"/>
      <c r="J841" s="7"/>
      <c r="K841" s="7"/>
      <c r="L841" s="7"/>
    </row>
    <row r="842" spans="1:12" ht="15" x14ac:dyDescent="0.2">
      <c r="A842" s="7"/>
      <c r="B842" s="8"/>
      <c r="C842" s="7"/>
      <c r="D842" s="7"/>
      <c r="E842" s="7"/>
      <c r="F842" s="7"/>
      <c r="G842" s="7"/>
      <c r="H842" s="7"/>
      <c r="I842" s="7"/>
      <c r="J842" s="7"/>
      <c r="K842" s="7"/>
      <c r="L842" s="7"/>
    </row>
    <row r="843" spans="1:12" ht="15" x14ac:dyDescent="0.2">
      <c r="A843" s="7"/>
      <c r="B843" s="8"/>
      <c r="C843" s="7"/>
      <c r="D843" s="7"/>
      <c r="E843" s="7"/>
      <c r="F843" s="7"/>
      <c r="G843" s="7"/>
      <c r="H843" s="7"/>
      <c r="I843" s="7"/>
      <c r="J843" s="7"/>
      <c r="K843" s="7"/>
      <c r="L843" s="7"/>
    </row>
    <row r="844" spans="1:12" ht="15" x14ac:dyDescent="0.2">
      <c r="A844" s="7"/>
      <c r="B844" s="8"/>
      <c r="C844" s="7"/>
      <c r="D844" s="7"/>
      <c r="E844" s="7"/>
      <c r="F844" s="7"/>
      <c r="G844" s="7"/>
      <c r="H844" s="7"/>
      <c r="I844" s="7"/>
      <c r="J844" s="7"/>
      <c r="K844" s="7"/>
      <c r="L844" s="7"/>
    </row>
    <row r="845" spans="1:12" ht="15" x14ac:dyDescent="0.2">
      <c r="A845" s="7"/>
      <c r="B845" s="8"/>
      <c r="C845" s="7"/>
      <c r="D845" s="7"/>
      <c r="E845" s="7"/>
      <c r="F845" s="7"/>
      <c r="G845" s="7"/>
      <c r="H845" s="7"/>
      <c r="I845" s="7"/>
      <c r="J845" s="7"/>
      <c r="K845" s="7"/>
      <c r="L845" s="7"/>
    </row>
    <row r="846" spans="1:12" ht="15" x14ac:dyDescent="0.2">
      <c r="A846" s="7"/>
      <c r="B846" s="8"/>
      <c r="C846" s="7"/>
      <c r="D846" s="7"/>
      <c r="E846" s="7"/>
      <c r="F846" s="7"/>
      <c r="G846" s="7"/>
      <c r="H846" s="7"/>
      <c r="I846" s="7"/>
      <c r="J846" s="7"/>
      <c r="K846" s="7"/>
      <c r="L846" s="7"/>
    </row>
    <row r="847" spans="1:12" ht="15" x14ac:dyDescent="0.2">
      <c r="A847" s="7"/>
      <c r="B847" s="8"/>
      <c r="C847" s="7"/>
      <c r="D847" s="7"/>
      <c r="E847" s="7"/>
      <c r="F847" s="7"/>
      <c r="G847" s="7"/>
      <c r="H847" s="7"/>
      <c r="I847" s="7"/>
      <c r="J847" s="7"/>
      <c r="K847" s="7"/>
      <c r="L847" s="7"/>
    </row>
    <row r="848" spans="1:12" ht="15" x14ac:dyDescent="0.2">
      <c r="A848" s="7"/>
      <c r="B848" s="8"/>
      <c r="C848" s="7"/>
      <c r="D848" s="7"/>
      <c r="E848" s="7"/>
      <c r="F848" s="7"/>
      <c r="G848" s="7"/>
      <c r="H848" s="7"/>
      <c r="I848" s="7"/>
      <c r="J848" s="7"/>
      <c r="K848" s="7"/>
      <c r="L848" s="7"/>
    </row>
  </sheetData>
  <autoFilter ref="A1:L2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2024-08-06T14:56:02Z</dcterms:created>
  <dcterms:modified xsi:type="dcterms:W3CDTF">2024-08-09T06:59:35Z</dcterms:modified>
</cp:coreProperties>
</file>